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desktop-7f9h82f\SHARE FILE\Main File\SHARED FILE\Flower 2020\Nursery Availabilities\Ellis Gardens (Regular)\"/>
    </mc:Choice>
  </mc:AlternateContent>
  <xr:revisionPtr revIDLastSave="0" documentId="8_{B7EA3C84-1C43-42AA-9235-389F4ED16372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Report1" sheetId="1" r:id="rId1"/>
    <sheet name="Sheet1" sheetId="2" r:id="rId2"/>
  </sheets>
  <definedNames>
    <definedName name="_xlnm.Print_Area" localSheetId="0">Report1!$A$1:$F$137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8" i="1" l="1"/>
  <c r="F59" i="1"/>
  <c r="F60" i="1"/>
  <c r="F61" i="1"/>
  <c r="F62" i="1"/>
  <c r="F63" i="1"/>
  <c r="F64" i="1"/>
  <c r="F124" i="1"/>
  <c r="F125" i="1"/>
  <c r="F126" i="1"/>
  <c r="F127" i="1"/>
  <c r="F72" i="1"/>
  <c r="F73" i="1"/>
  <c r="F44" i="1"/>
  <c r="F45" i="1"/>
  <c r="F13" i="1"/>
  <c r="F8" i="1"/>
  <c r="F9" i="1"/>
  <c r="F10" i="1"/>
  <c r="F11" i="1"/>
  <c r="F12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6" i="1"/>
  <c r="F47" i="1"/>
  <c r="F48" i="1"/>
  <c r="F49" i="1"/>
  <c r="F50" i="1"/>
  <c r="F51" i="1"/>
  <c r="F52" i="1"/>
  <c r="F53" i="1"/>
  <c r="F54" i="1"/>
  <c r="F55" i="1"/>
  <c r="F56" i="1"/>
  <c r="F57" i="1"/>
  <c r="F66" i="1"/>
  <c r="F67" i="1"/>
  <c r="F68" i="1"/>
  <c r="F69" i="1"/>
  <c r="F70" i="1"/>
  <c r="F71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8" i="1"/>
  <c r="F99" i="1"/>
  <c r="F100" i="1"/>
  <c r="F101" i="1"/>
  <c r="F102" i="1"/>
  <c r="F103" i="1"/>
  <c r="F105" i="1"/>
  <c r="F106" i="1"/>
  <c r="F107" i="1"/>
  <c r="F108" i="1"/>
  <c r="F109" i="1"/>
  <c r="F111" i="1"/>
  <c r="F112" i="1"/>
  <c r="F113" i="1"/>
  <c r="F114" i="1"/>
  <c r="F116" i="1"/>
  <c r="F118" i="1"/>
  <c r="F119" i="1"/>
  <c r="F120" i="1"/>
  <c r="F121" i="1"/>
  <c r="F123" i="1"/>
  <c r="F129" i="1"/>
  <c r="F130" i="1"/>
  <c r="F131" i="1"/>
  <c r="F132" i="1"/>
  <c r="F133" i="1"/>
  <c r="F134" i="1"/>
  <c r="F135" i="1"/>
  <c r="F136" i="1"/>
  <c r="F137" i="1"/>
  <c r="A138" i="1"/>
  <c r="A4" i="1"/>
  <c r="J7" i="2" a="1"/>
  <c r="J7" i="2" s="1"/>
  <c r="I7" i="2"/>
  <c r="H2" i="2" a="1"/>
  <c r="H2" i="2" s="1"/>
  <c r="G2" i="2" a="1"/>
  <c r="G2" i="2" s="1"/>
  <c r="I6" i="2" l="1"/>
  <c r="J6" i="2" a="1"/>
  <c r="J6" i="2" s="1"/>
  <c r="I5" i="2"/>
  <c r="J5" i="2" a="1"/>
  <c r="J5" i="2" s="1"/>
  <c r="J3" i="2" a="1"/>
  <c r="J3" i="2" s="1"/>
  <c r="J4" i="2" a="1"/>
  <c r="J4" i="2" s="1"/>
  <c r="I3" i="2"/>
  <c r="I4" i="2"/>
  <c r="J2" i="2" a="1"/>
  <c r="J2" i="2" s="1"/>
  <c r="I2" i="2"/>
  <c r="J8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<sst xmlns="http://schemas.openxmlformats.org/spreadsheetml/2006/main" count="370" uniqueCount="108">
  <si>
    <t>Phone: 209-599-2635</t>
  </si>
  <si>
    <t>Fax: 209-599-2118</t>
  </si>
  <si>
    <t>Name:______________________________________________________</t>
  </si>
  <si>
    <t>35 flat / $500.00 Combined Minimum</t>
  </si>
  <si>
    <t>Avail #5</t>
  </si>
  <si>
    <t>*Locally grow in the Central Valley by Ellis Gardens Nursery</t>
  </si>
  <si>
    <t>Qty.   Ordered</t>
  </si>
  <si>
    <t xml:space="preserve">Qty. Avail . </t>
  </si>
  <si>
    <t>3.5" Herbs (10ct.)</t>
  </si>
  <si>
    <t>Notes</t>
  </si>
  <si>
    <t>3.5" String of Dolphins</t>
  </si>
  <si>
    <t>3.5" String of Pearls</t>
  </si>
  <si>
    <t>3.5" String of Turtles</t>
  </si>
  <si>
    <t>4" Citronella</t>
  </si>
  <si>
    <t>35HERB</t>
  </si>
  <si>
    <t>806STB</t>
  </si>
  <si>
    <t>35SUCC</t>
  </si>
  <si>
    <t>4INMIS</t>
  </si>
  <si>
    <t>12HERB</t>
  </si>
  <si>
    <t>CODE</t>
  </si>
  <si>
    <t>Description</t>
  </si>
  <si>
    <t>Price</t>
  </si>
  <si>
    <t>3.5" Herbs</t>
  </si>
  <si>
    <t>4INVEG</t>
  </si>
  <si>
    <t>4" Vegetables</t>
  </si>
  <si>
    <t>806VEG</t>
  </si>
  <si>
    <t>48ct. Vegetables</t>
  </si>
  <si>
    <t>48ct. Strawberries</t>
  </si>
  <si>
    <t>35TURT</t>
  </si>
  <si>
    <t xml:space="preserve">Herb Bowls </t>
  </si>
  <si>
    <t>Size</t>
  </si>
  <si>
    <t>Count</t>
  </si>
  <si>
    <t>Extended</t>
  </si>
  <si>
    <t>Total</t>
  </si>
  <si>
    <t>4" Vegetables (10ct.)</t>
  </si>
  <si>
    <t>48ct. Herbs/Vegs.</t>
  </si>
  <si>
    <t>3.5" Succulents (10ct.)</t>
  </si>
  <si>
    <t>3.5" String of Turtles (10ct.)</t>
  </si>
  <si>
    <t>4" Misc.  (10ct.)</t>
  </si>
  <si>
    <t>12" Herb Bowls</t>
  </si>
  <si>
    <t>48ct. Annuals</t>
  </si>
  <si>
    <t>Totals</t>
  </si>
  <si>
    <t>3.5in Flat</t>
  </si>
  <si>
    <t>4in Flat</t>
  </si>
  <si>
    <t>48ct Flat</t>
  </si>
  <si>
    <t>12in</t>
  </si>
  <si>
    <t xml:space="preserve">Qty. Avail. </t>
  </si>
  <si>
    <t>3.5" Arugula</t>
  </si>
  <si>
    <t>3.5" Basil-African Blue</t>
  </si>
  <si>
    <t>3.5" Basil-Genovese</t>
  </si>
  <si>
    <t>3.5" Basil-Holy</t>
  </si>
  <si>
    <t>3.5" Basil-Lemon</t>
  </si>
  <si>
    <t>3.5" Basil-Pesto Perpetuo</t>
  </si>
  <si>
    <t>3.5" Basil-Spicy Globe</t>
  </si>
  <si>
    <t>3.5" Basil-Sweet</t>
  </si>
  <si>
    <t>3.5" Basil-Thai</t>
  </si>
  <si>
    <t>3.5" Borage</t>
  </si>
  <si>
    <t>3.5" Catnip</t>
  </si>
  <si>
    <t>3.5" Chervil</t>
  </si>
  <si>
    <t>3.5" Chamomile-German</t>
  </si>
  <si>
    <t>3.5" Chives</t>
  </si>
  <si>
    <t>3.5" Chives-Garlic</t>
  </si>
  <si>
    <t>3.5" Cilantro</t>
  </si>
  <si>
    <t>3.5" Dill-Fernleaf</t>
  </si>
  <si>
    <t>3.5" Fennel</t>
  </si>
  <si>
    <t>3.5" Lavender-Lady</t>
  </si>
  <si>
    <t>3.5" Lemon Balm</t>
  </si>
  <si>
    <t>3.5" Lemon Verbena</t>
  </si>
  <si>
    <t>3.5" Lemongrass</t>
  </si>
  <si>
    <t>3.5" Lovage</t>
  </si>
  <si>
    <t>3.5" Marjoram-Sweet</t>
  </si>
  <si>
    <t>3.5" Mint-Chocolate</t>
  </si>
  <si>
    <t>3.5" Mint- Ginger</t>
  </si>
  <si>
    <t>3.5" Mint-Orange</t>
  </si>
  <si>
    <t>3.5" Mint-Peppermint</t>
  </si>
  <si>
    <t>3.5" Mint-Pineapple</t>
  </si>
  <si>
    <t>3.5" Mint-Spearmint</t>
  </si>
  <si>
    <t>3.5" Oregano-Greek</t>
  </si>
  <si>
    <t>3.5" Oregano-Hot &amp; Spicy</t>
  </si>
  <si>
    <t>3.5" Oregano-Italian</t>
  </si>
  <si>
    <t>3.5" Oregano-Mexican</t>
  </si>
  <si>
    <t>3.5" Parsley-Italian Single</t>
  </si>
  <si>
    <t>3.5" Parsley-Triple Curled</t>
  </si>
  <si>
    <t>3.5" Rosemary</t>
  </si>
  <si>
    <t>3.5" Rosemary (Upright)</t>
  </si>
  <si>
    <t>3.5" Rue</t>
  </si>
  <si>
    <t>3.5" Sage-Broadleaf</t>
  </si>
  <si>
    <t>3.5" Sage Pineapple</t>
  </si>
  <si>
    <t>3.5" Sage-Purple</t>
  </si>
  <si>
    <t>3.5" Sage-Tricolor</t>
  </si>
  <si>
    <t>3.5" Savory-Summer</t>
  </si>
  <si>
    <t>3.5" Savory-Winter</t>
  </si>
  <si>
    <t>3.5" Scallions</t>
  </si>
  <si>
    <t>3.5" Shallot-Ambition</t>
  </si>
  <si>
    <t xml:space="preserve">3.5" Sorrel  </t>
  </si>
  <si>
    <t>3.5" Sorrel Red Vein</t>
  </si>
  <si>
    <t>3.5" Stevia</t>
  </si>
  <si>
    <t>3.5" Tarragon (French)</t>
  </si>
  <si>
    <t>3.5" Thyme (English)</t>
  </si>
  <si>
    <t>3.5" Thyme (French)</t>
  </si>
  <si>
    <t>3.5" Thyme (Lemon)</t>
  </si>
  <si>
    <t>3.5" Thyme (Silver)</t>
  </si>
  <si>
    <t>4" Citronella Mini</t>
  </si>
  <si>
    <t>Italian Cucina</t>
  </si>
  <si>
    <t>w/violas</t>
  </si>
  <si>
    <t>Latin Flavor</t>
  </si>
  <si>
    <t>Mosquito Repellant</t>
  </si>
  <si>
    <t>Tea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</si>
</sst>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164" formatCode="_([$$-409]* #,##0.00_);_([$$-409]* \(#,##0.00\);_([$$-409]* &quot;-&quot;??_);_(@_)"/>
    <numFmt numFmtId="165" formatCode="&quot;$&quot;#,##0.00"/>
  </numFmts>
  <fonts count="24">
    <font>
      <sz val="10"/>
      <color indexed="0"/>
      <name val="Arial"/>
    </font>
    <font>
      <sz val="10"/>
      <color indexed="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2"/>
      <color rgb="FF000000"/>
      <name val="Arial"/>
      <family val="2"/>
    </font>
    <font>
      <b/>
      <sz val="12"/>
      <color indexed="0"/>
      <name val="Arial"/>
      <family val="2"/>
    </font>
    <font>
      <b/>
      <u/>
      <sz val="14"/>
      <color theme="5" tint="-0.249977111117893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indexed="0"/>
      <name val="Arial Unicode MS"/>
      <family val="2"/>
    </font>
    <font>
      <sz val="12"/>
      <color indexed="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0"/>
      <name val="Arial"/>
    </font>
    <font>
      <sz val="11"/>
      <name val="Arial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49" fontId="2" fillId="0" borderId="0" xfId="0" applyNumberFormat="1" applyFont="1"/>
    <xf numFmtId="0" fontId="4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10" fillId="0" borderId="1" xfId="0" applyFont="1" applyBorder="1"/>
    <xf numFmtId="0" fontId="0" fillId="0" borderId="0" xfId="0"/>
    <xf numFmtId="0" fontId="11" fillId="0" borderId="0" xfId="0" applyFont="1"/>
    <xf numFmtId="164" fontId="12" fillId="0" borderId="0" xfId="0" applyNumberFormat="1" applyFont="1" applyAlignment="1">
      <alignment horizontal="center"/>
    </xf>
    <xf numFmtId="0" fontId="13" fillId="3" borderId="8" xfId="0" applyFont="1" applyFill="1" applyBorder="1"/>
    <xf numFmtId="0" fontId="11" fillId="3" borderId="9" xfId="0" applyFont="1" applyFill="1" applyBorder="1" applyAlignment="1">
      <alignment horizontal="center"/>
    </xf>
    <xf numFmtId="0" fontId="11" fillId="3" borderId="10" xfId="0" applyFont="1" applyFill="1" applyBorder="1"/>
    <xf numFmtId="0" fontId="11" fillId="4" borderId="9" xfId="0" applyFont="1" applyFill="1" applyBorder="1"/>
    <xf numFmtId="0" fontId="11" fillId="0" borderId="9" xfId="0" applyFont="1" applyBorder="1"/>
    <xf numFmtId="0" fontId="11" fillId="4" borderId="7" xfId="0" applyFont="1" applyFill="1" applyBorder="1"/>
    <xf numFmtId="0" fontId="14" fillId="4" borderId="8" xfId="0" applyFont="1" applyFill="1" applyBorder="1"/>
    <xf numFmtId="0" fontId="14" fillId="0" borderId="8" xfId="0" applyFont="1" applyBorder="1"/>
    <xf numFmtId="0" fontId="14" fillId="4" borderId="5" xfId="0" applyFont="1" applyFill="1" applyBorder="1"/>
    <xf numFmtId="164" fontId="11" fillId="4" borderId="10" xfId="0" applyNumberFormat="1" applyFont="1" applyFill="1" applyBorder="1" applyAlignment="1">
      <alignment horizontal="center"/>
    </xf>
    <xf numFmtId="164" fontId="11" fillId="0" borderId="10" xfId="0" applyNumberFormat="1" applyFont="1" applyBorder="1" applyAlignment="1">
      <alignment horizontal="center"/>
    </xf>
    <xf numFmtId="164" fontId="11" fillId="4" borderId="6" xfId="0" applyNumberFormat="1" applyFont="1" applyFill="1" applyBorder="1" applyAlignment="1">
      <alignment horizontal="center"/>
    </xf>
    <xf numFmtId="0" fontId="13" fillId="5" borderId="11" xfId="0" applyFont="1" applyFill="1" applyBorder="1" applyProtection="1">
      <protection locked="0"/>
    </xf>
    <xf numFmtId="0" fontId="13" fillId="5" borderId="12" xfId="0" applyFont="1" applyFill="1" applyBorder="1" applyProtection="1">
      <protection locked="0"/>
    </xf>
    <xf numFmtId="0" fontId="13" fillId="5" borderId="13" xfId="0" applyFont="1" applyFill="1" applyBorder="1" applyProtection="1">
      <protection locked="0"/>
    </xf>
    <xf numFmtId="0" fontId="15" fillId="6" borderId="14" xfId="0" applyFont="1" applyFill="1" applyBorder="1" applyAlignment="1" applyProtection="1">
      <alignment vertical="center"/>
      <protection locked="0"/>
    </xf>
    <xf numFmtId="0" fontId="15" fillId="6" borderId="0" xfId="0" applyFont="1" applyFill="1" applyAlignment="1" applyProtection="1">
      <alignment vertical="center"/>
      <protection locked="0"/>
    </xf>
    <xf numFmtId="164" fontId="0" fillId="6" borderId="0" xfId="0" applyNumberFormat="1" applyFill="1" applyProtection="1">
      <protection locked="0"/>
    </xf>
    <xf numFmtId="164" fontId="0" fillId="6" borderId="3" xfId="0" applyNumberFormat="1" applyFill="1" applyBorder="1" applyProtection="1">
      <protection locked="0"/>
    </xf>
    <xf numFmtId="0" fontId="0" fillId="7" borderId="14" xfId="0" applyFill="1" applyBorder="1" applyProtection="1">
      <protection locked="0"/>
    </xf>
    <xf numFmtId="0" fontId="15" fillId="7" borderId="0" xfId="0" applyFont="1" applyFill="1" applyAlignment="1" applyProtection="1">
      <alignment vertical="center"/>
      <protection locked="0"/>
    </xf>
    <xf numFmtId="164" fontId="0" fillId="7" borderId="0" xfId="0" applyNumberFormat="1" applyFill="1" applyProtection="1">
      <protection locked="0"/>
    </xf>
    <xf numFmtId="164" fontId="0" fillId="7" borderId="3" xfId="0" applyNumberFormat="1" applyFill="1" applyBorder="1" applyProtection="1">
      <protection locked="0"/>
    </xf>
    <xf numFmtId="0" fontId="0" fillId="0" borderId="14" xfId="0" applyBorder="1" applyProtection="1">
      <protection locked="0"/>
    </xf>
    <xf numFmtId="0" fontId="15" fillId="0" borderId="0" xfId="0" applyFont="1" applyAlignment="1" applyProtection="1">
      <alignment vertical="center"/>
      <protection locked="0"/>
    </xf>
    <xf numFmtId="164" fontId="0" fillId="0" borderId="0" xfId="0" applyNumberFormat="1" applyProtection="1">
      <protection locked="0"/>
    </xf>
    <xf numFmtId="164" fontId="0" fillId="0" borderId="3" xfId="0" applyNumberFormat="1" applyBorder="1" applyProtection="1">
      <protection locked="0"/>
    </xf>
    <xf numFmtId="0" fontId="0" fillId="7" borderId="0" xfId="0" applyFill="1" applyProtection="1">
      <protection locked="0"/>
    </xf>
    <xf numFmtId="0" fontId="0" fillId="0" borderId="4" xfId="0" applyBorder="1" applyProtection="1">
      <protection locked="0"/>
    </xf>
    <xf numFmtId="164" fontId="0" fillId="0" borderId="16" xfId="0" applyNumberFormat="1" applyBorder="1" applyProtection="1">
      <protection locked="0"/>
    </xf>
    <xf numFmtId="0" fontId="0" fillId="7" borderId="17" xfId="0" applyFill="1" applyBorder="1" applyProtection="1">
      <protection locked="0"/>
    </xf>
    <xf numFmtId="0" fontId="0" fillId="7" borderId="18" xfId="0" applyFill="1" applyBorder="1" applyProtection="1">
      <protection locked="0"/>
    </xf>
    <xf numFmtId="164" fontId="0" fillId="7" borderId="18" xfId="0" applyNumberFormat="1" applyFill="1" applyBorder="1" applyProtection="1">
      <protection locked="0"/>
    </xf>
    <xf numFmtId="164" fontId="0" fillId="7" borderId="19" xfId="0" applyNumberFormat="1" applyFill="1" applyBorder="1" applyProtection="1">
      <protection locked="0"/>
    </xf>
    <xf numFmtId="0" fontId="1" fillId="0" borderId="15" xfId="0" applyFont="1" applyBorder="1" applyProtection="1">
      <protection locked="0"/>
    </xf>
    <xf numFmtId="0" fontId="16" fillId="0" borderId="0" xfId="0" applyFont="1" applyProtection="1">
      <protection locked="0"/>
    </xf>
    <xf numFmtId="0" fontId="16" fillId="0" borderId="0" xfId="0" applyFont="1"/>
    <xf numFmtId="0" fontId="17" fillId="0" borderId="0" xfId="0" applyFont="1" applyAlignment="1">
      <alignment horizontal="center"/>
    </xf>
    <xf numFmtId="0" fontId="18" fillId="0" borderId="0" xfId="0" applyFont="1"/>
    <xf numFmtId="0" fontId="3" fillId="2" borderId="22" xfId="0" applyFont="1" applyFill="1" applyBorder="1" applyAlignment="1" applyProtection="1">
      <alignment horizontal="center" wrapText="1"/>
      <protection locked="0"/>
    </xf>
    <xf numFmtId="0" fontId="3" fillId="2" borderId="23" xfId="0" applyFont="1" applyFill="1" applyBorder="1" applyAlignment="1" applyProtection="1">
      <alignment horizontal="center" wrapText="1"/>
      <protection locked="0"/>
    </xf>
    <xf numFmtId="49" fontId="3" fillId="2" borderId="23" xfId="0" applyNumberFormat="1" applyFont="1" applyFill="1" applyBorder="1" applyAlignment="1">
      <alignment horizontal="center"/>
    </xf>
    <xf numFmtId="49" fontId="3" fillId="2" borderId="24" xfId="0" applyNumberFormat="1" applyFont="1" applyFill="1" applyBorder="1" applyAlignment="1">
      <alignment horizontal="center"/>
    </xf>
    <xf numFmtId="0" fontId="19" fillId="0" borderId="20" xfId="0" applyFont="1" applyBorder="1" applyProtection="1">
      <protection locked="0"/>
    </xf>
    <xf numFmtId="0" fontId="19" fillId="0" borderId="20" xfId="0" applyFont="1" applyBorder="1" applyAlignment="1" applyProtection="1">
      <alignment horizontal="center"/>
      <protection locked="0"/>
    </xf>
    <xf numFmtId="49" fontId="20" fillId="0" borderId="20" xfId="0" applyNumberFormat="1" applyFont="1" applyBorder="1" applyAlignment="1">
      <alignment horizontal="left"/>
    </xf>
    <xf numFmtId="165" fontId="20" fillId="0" borderId="20" xfId="0" applyNumberFormat="1" applyFont="1" applyBorder="1" applyAlignment="1">
      <alignment horizontal="center"/>
    </xf>
    <xf numFmtId="0" fontId="19" fillId="0" borderId="1" xfId="0" applyFont="1" applyBorder="1" applyProtection="1">
      <protection locked="0"/>
    </xf>
    <xf numFmtId="0" fontId="19" fillId="0" borderId="1" xfId="0" applyFont="1" applyBorder="1" applyAlignment="1" applyProtection="1">
      <alignment horizontal="center"/>
      <protection locked="0"/>
    </xf>
    <xf numFmtId="49" fontId="20" fillId="0" borderId="1" xfId="0" applyNumberFormat="1" applyFont="1" applyBorder="1" applyAlignment="1">
      <alignment horizontal="left"/>
    </xf>
    <xf numFmtId="165" fontId="20" fillId="0" borderId="1" xfId="0" applyNumberFormat="1" applyFont="1" applyBorder="1" applyAlignment="1">
      <alignment horizontal="center"/>
    </xf>
    <xf numFmtId="0" fontId="10" fillId="0" borderId="1" xfId="0" applyFont="1" applyBorder="1" applyProtection="1">
      <protection locked="0"/>
    </xf>
    <xf numFmtId="0" fontId="19" fillId="0" borderId="1" xfId="0" applyFont="1" applyBorder="1" applyAlignment="1" applyProtection="1">
      <alignment horizontal="left"/>
      <protection locked="0"/>
    </xf>
    <xf numFmtId="0" fontId="19" fillId="0" borderId="1" xfId="0" applyFont="1" applyBorder="1"/>
    <xf numFmtId="0" fontId="19" fillId="0" borderId="1" xfId="0" applyFont="1" applyBorder="1" applyAlignment="1">
      <alignment horizontal="center"/>
    </xf>
    <xf numFmtId="0" fontId="10" fillId="0" borderId="1" xfId="0" applyFont="1" applyBorder="1" applyAlignment="1" applyProtection="1">
      <alignment horizontal="left"/>
      <protection locked="0"/>
    </xf>
    <xf numFmtId="49" fontId="20" fillId="0" borderId="1" xfId="0" applyNumberFormat="1" applyFont="1" applyBorder="1" applyAlignment="1">
      <alignment horizontal="center"/>
    </xf>
    <xf numFmtId="0" fontId="20" fillId="0" borderId="1" xfId="0" applyFont="1" applyBorder="1" applyProtection="1">
      <protection locked="0"/>
    </xf>
    <xf numFmtId="0" fontId="19" fillId="0" borderId="2" xfId="0" applyFont="1" applyBorder="1" applyAlignment="1" applyProtection="1">
      <alignment horizontal="center"/>
      <protection locked="0"/>
    </xf>
    <xf numFmtId="49" fontId="20" fillId="0" borderId="2" xfId="0" applyNumberFormat="1" applyFont="1" applyBorder="1" applyAlignment="1">
      <alignment horizontal="center"/>
    </xf>
    <xf numFmtId="0" fontId="10" fillId="0" borderId="2" xfId="0" applyFont="1" applyBorder="1" applyAlignment="1" applyProtection="1">
      <alignment horizontal="left"/>
      <protection locked="0"/>
    </xf>
    <xf numFmtId="0" fontId="20" fillId="0" borderId="2" xfId="0" applyFont="1" applyBorder="1" applyProtection="1">
      <protection locked="0"/>
    </xf>
    <xf numFmtId="0" fontId="21" fillId="2" borderId="22" xfId="0" applyFont="1" applyFill="1" applyBorder="1" applyAlignment="1" applyProtection="1">
      <alignment horizontal="center" wrapText="1"/>
      <protection locked="0"/>
    </xf>
    <xf numFmtId="0" fontId="21" fillId="2" borderId="23" xfId="0" applyFont="1" applyFill="1" applyBorder="1" applyAlignment="1" applyProtection="1">
      <alignment horizontal="center" wrapText="1"/>
      <protection locked="0"/>
    </xf>
    <xf numFmtId="49" fontId="21" fillId="2" borderId="23" xfId="0" applyNumberFormat="1" applyFont="1" applyFill="1" applyBorder="1" applyAlignment="1">
      <alignment horizontal="center"/>
    </xf>
    <xf numFmtId="49" fontId="21" fillId="2" borderId="24" xfId="0" applyNumberFormat="1" applyFont="1" applyFill="1" applyBorder="1" applyAlignment="1">
      <alignment horizontal="center"/>
    </xf>
    <xf numFmtId="0" fontId="19" fillId="0" borderId="20" xfId="0" applyFont="1" applyBorder="1"/>
    <xf numFmtId="0" fontId="19" fillId="0" borderId="20" xfId="0" applyFont="1" applyBorder="1" applyAlignment="1">
      <alignment horizontal="center"/>
    </xf>
    <xf numFmtId="0" fontId="10" fillId="0" borderId="20" xfId="0" applyFont="1" applyBorder="1"/>
    <xf numFmtId="49" fontId="20" fillId="0" borderId="20" xfId="0" applyNumberFormat="1" applyFont="1" applyBorder="1" applyAlignment="1">
      <alignment horizontal="center"/>
    </xf>
    <xf numFmtId="165" fontId="10" fillId="0" borderId="20" xfId="0" applyNumberFormat="1" applyFont="1" applyBorder="1" applyAlignment="1">
      <alignment horizontal="center"/>
    </xf>
    <xf numFmtId="165" fontId="10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left"/>
    </xf>
    <xf numFmtId="0" fontId="20" fillId="0" borderId="1" xfId="0" applyFont="1" applyBorder="1" applyAlignment="1" applyProtection="1">
      <alignment horizontal="left"/>
      <protection locked="0"/>
    </xf>
    <xf numFmtId="8" fontId="20" fillId="0" borderId="1" xfId="0" applyNumberFormat="1" applyFont="1" applyBorder="1" applyAlignment="1" applyProtection="1">
      <alignment horizontal="left"/>
      <protection locked="0"/>
    </xf>
    <xf numFmtId="165" fontId="19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49" fontId="20" fillId="0" borderId="2" xfId="0" applyNumberFormat="1" applyFont="1" applyBorder="1" applyAlignment="1">
      <alignment horizontal="left"/>
    </xf>
    <xf numFmtId="165" fontId="20" fillId="0" borderId="2" xfId="0" applyNumberFormat="1" applyFont="1" applyBorder="1" applyAlignment="1">
      <alignment horizontal="center"/>
    </xf>
    <xf numFmtId="0" fontId="20" fillId="0" borderId="20" xfId="0" applyFont="1" applyBorder="1" applyProtection="1">
      <protection locked="0"/>
    </xf>
    <xf numFmtId="0" fontId="19" fillId="0" borderId="21" xfId="0" applyFont="1" applyBorder="1" applyAlignment="1" applyProtection="1">
      <alignment horizontal="center"/>
      <protection locked="0"/>
    </xf>
    <xf numFmtId="49" fontId="20" fillId="0" borderId="21" xfId="0" applyNumberFormat="1" applyFont="1" applyBorder="1" applyAlignment="1">
      <alignment horizontal="center"/>
    </xf>
    <xf numFmtId="49" fontId="20" fillId="0" borderId="21" xfId="0" applyNumberFormat="1" applyFont="1" applyBorder="1" applyAlignment="1">
      <alignment horizontal="left"/>
    </xf>
    <xf numFmtId="0" fontId="20" fillId="0" borderId="21" xfId="0" applyFont="1" applyBorder="1" applyProtection="1">
      <protection locked="0"/>
    </xf>
    <xf numFmtId="165" fontId="20" fillId="0" borderId="21" xfId="0" applyNumberFormat="1" applyFont="1" applyBorder="1" applyAlignment="1">
      <alignment horizontal="center"/>
    </xf>
    <xf numFmtId="0" fontId="19" fillId="0" borderId="0" xfId="0" applyFont="1" applyProtection="1">
      <protection locked="0"/>
    </xf>
    <xf numFmtId="49" fontId="20" fillId="0" borderId="1" xfId="0" applyNumberFormat="1" applyFont="1" applyBorder="1" applyAlignment="1" applyProtection="1">
      <alignment horizontal="center"/>
      <protection locked="0"/>
    </xf>
    <xf numFmtId="0" fontId="21" fillId="2" borderId="25" xfId="0" applyFont="1" applyFill="1" applyBorder="1" applyAlignment="1" applyProtection="1">
      <alignment horizontal="center" wrapText="1"/>
      <protection locked="0"/>
    </xf>
    <xf numFmtId="0" fontId="22" fillId="0" borderId="26" xfId="0" applyFont="1" applyBorder="1" applyAlignment="1" applyProtection="1">
      <alignment horizontal="center"/>
      <protection locked="0"/>
    </xf>
    <xf numFmtId="49" fontId="23" fillId="0" borderId="1" xfId="0" applyNumberFormat="1" applyFont="1" applyBorder="1" applyAlignment="1">
      <alignment horizontal="center"/>
    </xf>
    <xf numFmtId="49" fontId="23" fillId="0" borderId="1" xfId="0" applyNumberFormat="1" applyFont="1" applyBorder="1" applyAlignment="1">
      <alignment horizontal="left"/>
    </xf>
    <xf numFmtId="0" fontId="23" fillId="0" borderId="1" xfId="0" applyFont="1" applyBorder="1" applyProtection="1">
      <protection locked="0"/>
    </xf>
    <xf numFmtId="0" fontId="10" fillId="0" borderId="1" xfId="0" applyFont="1" applyBorder="1" applyAlignment="1">
      <alignment horizontal="left"/>
    </xf>
    <xf numFmtId="0" fontId="1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9" fillId="0" borderId="4" xfId="0" applyFont="1" applyBorder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center" wrapText="1"/>
      <protection locked="0"/>
    </xf>
  </cellXfs>
  <cellStyles count="1">
    <cellStyle name="Normal" xfId="0" builtinId="0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0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0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0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65" formatCode="&quot;$&quot;#,##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outline val="0"/>
        <shadow val="0"/>
        <u val="none"/>
        <vertAlign val="baseline"/>
        <sz val="11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outline val="0"/>
        <shadow val="0"/>
        <u val="none"/>
        <vertAlign val="baseline"/>
        <sz val="11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outline="0"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229656</xdr:colOff>
      <xdr:row>2</xdr:row>
      <xdr:rowOff>63500</xdr:rowOff>
    </xdr:from>
    <xdr:to>
      <xdr:col>5</xdr:col>
      <xdr:colOff>569382</xdr:colOff>
      <xdr:row>5</xdr:row>
      <xdr:rowOff>105833</xdr:rowOff>
    </xdr:to>
    <xdr:pic>
      <xdr:nvPicPr>
        <xdr:cNvPr id="2" name="Picture 1" descr="C:\Users\Sheila\AppData\Local\Microsoft\Windows\INetCache\Content.Word\Color logo - no background.png">
          <a:extLst>
            <a:ext uri="{FF2B5EF4-FFF2-40B4-BE49-F238E27FC236}">
              <a16:creationId xmlns:a16="http://schemas.microsoft.com/office/drawing/2014/main" id="{E52B49B3-6482-4D81-9166-3B4784FC9ECE}"/>
            </a:ext>
          </a:extLst>
        </xdr:cNvPr>
        <xdr:cNvPicPr/>
      </xdr:nvPicPr>
      <xdr:blipFill>
        <a:blip xmlns:r="http://schemas.openxmlformats.org/officeDocument/2006/relationships" r:embed="rId1" cstate="print">
          <a:duotone>
            <a:prstClr val="black"/>
            <a:schemeClr val="tx2"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8431" y="625475"/>
          <a:ext cx="1473201" cy="58525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121710</xdr:colOff>
      <xdr:row>0</xdr:row>
      <xdr:rowOff>85725</xdr:rowOff>
    </xdr:from>
    <xdr:to>
      <xdr:col>5</xdr:col>
      <xdr:colOff>642508</xdr:colOff>
      <xdr:row>2</xdr:row>
      <xdr:rowOff>19050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93FC580-55A3-2171-F37E-1E2554393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60535" y="85725"/>
          <a:ext cx="1654273" cy="495300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9A56CE-87FC-4B63-B697-C071A873913A}" name="Table1" displayName="Table1" ref="A7:F138" totalsRowCount="1" headerRowDxfId="15" totalsRowDxfId="12" headerRowBorderDxfId="14" tableBorderDxfId="13">
  <autoFilter ref="A7:F137" xr:uid="{729A56CE-87FC-4B63-B697-C071A873913A}">
    <filterColumn colId="1">
      <customFilters>
        <customFilter operator="notEqual" val=" "/>
      </customFilters>
    </filterColumn>
  </autoFilter>
  <tableColumns count="6">
    <tableColumn id="1" xr3:uid="{01608B4E-04CD-4E34-A70E-23A5AC34738C}" name="Qty.   Ordered" totalsRowFunction="sum" dataDxfId="11" totalsRowDxfId="5"/>
    <tableColumn id="2" xr3:uid="{0B7A0AA8-49D1-4928-B29F-FB8AF721F7F2}" name="Qty. Avail . " dataDxfId="10" totalsRowDxfId="4"/>
    <tableColumn id="3" xr3:uid="{32D1024D-97E5-4DF0-896C-50FA3EF50D5C}" name="3.5&quot; Herbs (10ct.)" totalsRowLabel="Totals" dataDxfId="9" totalsRowDxfId="3"/>
    <tableColumn id="4" xr3:uid="{66980A41-99F5-4389-A668-2C1803A1C013}" name="Notes" dataDxfId="8" totalsRowDxfId="2"/>
    <tableColumn id="6" xr3:uid="{14E77B4F-F721-4A0A-ABD3-A76D1ED95726}" name="Size" dataDxfId="7" totalsRowDxfId="1"/>
    <tableColumn id="5" xr3:uid="{DF451745-8EA0-428F-AA48-3164B074D91D}" name="Price" dataDxfId="6" totalsRowDxfId="0">
      <calculatedColumnFormula>_xlfn.XLOOKUP(H8,Sheet1!A:A,Sheet1!C:C)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N139"/>
  <sheetViews>
    <sheetView tabSelected="1" zoomScaleNormal="100" zoomScaleSheetLayoutView="90" workbookViewId="0">
      <selection activeCell="H4" sqref="H4"/>
    </sheetView>
  </sheetViews>
  <sheetFormatPr defaultRowHeight="15" customHeight="1"/>
  <cols>
    <col min="1" max="1" width="14.7109375" style="96" customWidth="1"/>
    <col min="2" max="2" width="10.5703125" style="96" customWidth="1"/>
    <col min="3" max="3" width="38.85546875" customWidth="1"/>
    <col min="4" max="4" width="14" style="96" customWidth="1"/>
    <col min="5" max="5" width="17" style="96" customWidth="1"/>
    <col min="6" max="6" width="12.85546875" style="96" customWidth="1"/>
    <col min="7" max="7" width="13.5703125" style="96" customWidth="1"/>
    <col min="8" max="8" width="11.42578125" bestFit="1" customWidth="1"/>
    <col min="9" max="9" width="9.140625" style="1"/>
    <col min="10" max="10" width="9.85546875" style="1" customWidth="1"/>
    <col min="11" max="13" width="9.140625" style="1"/>
    <col min="14" max="14" width="8.85546875" style="1" bestFit="1" customWidth="1"/>
    <col min="15" max="15" width="30.28515625" style="1" bestFit="1" customWidth="1"/>
    <col min="16" max="16" width="12" style="1" bestFit="1" customWidth="1"/>
    <col min="17" max="16384" width="9.140625" style="1"/>
  </cols>
  <sheetData>
    <row r="1" spans="1:14" ht="24" customHeight="1">
      <c r="A1" s="3" t="s">
        <v>2</v>
      </c>
      <c r="B1" s="3"/>
      <c r="C1" s="2"/>
      <c r="D1" s="2"/>
      <c r="E1" s="3"/>
      <c r="F1" s="2"/>
      <c r="G1" s="1"/>
      <c r="H1" s="1"/>
    </row>
    <row r="2" spans="1:14" ht="20.25" customHeight="1">
      <c r="A2" s="6" t="s">
        <v>3</v>
      </c>
      <c r="B2" s="3"/>
      <c r="D2" s="1"/>
      <c r="E2" s="3"/>
      <c r="F2"/>
      <c r="G2" s="1"/>
      <c r="H2" s="1"/>
    </row>
    <row r="3" spans="1:14" ht="14.25" customHeight="1">
      <c r="A3"/>
      <c r="B3"/>
      <c r="D3" s="104" t="s">
        <v>0</v>
      </c>
      <c r="E3"/>
      <c r="F3" s="104"/>
      <c r="G3" s="1"/>
      <c r="H3" s="1"/>
    </row>
    <row r="4" spans="1:14" ht="14.25" customHeight="1">
      <c r="A4" s="3" t="str">
        <f ca="1">"Updated As of "&amp;TEXT(TODAY(),"MM/DD/YYYY")</f>
        <v>Updated As of 12/01/2025</v>
      </c>
      <c r="B4"/>
      <c r="D4" s="105" t="s">
        <v>1</v>
      </c>
      <c r="E4"/>
      <c r="F4" s="105"/>
      <c r="G4" s="1"/>
      <c r="H4" s="1"/>
    </row>
    <row r="5" spans="1:14" ht="14.25" customHeight="1">
      <c r="A5" s="4"/>
      <c r="B5"/>
      <c r="C5" s="108" t="s">
        <v>5</v>
      </c>
      <c r="D5" s="108"/>
      <c r="E5"/>
      <c r="F5" s="106"/>
      <c r="G5" s="1"/>
      <c r="H5" s="1"/>
    </row>
    <row r="6" spans="1:14" ht="14.25" customHeight="1" thickBot="1">
      <c r="A6" s="5" t="s">
        <v>4</v>
      </c>
      <c r="B6"/>
      <c r="D6" s="107"/>
      <c r="E6"/>
      <c r="F6" s="107"/>
      <c r="G6" s="1"/>
      <c r="H6" s="1"/>
    </row>
    <row r="7" spans="1:14" s="46" customFormat="1" ht="36.75" customHeight="1" thickBot="1">
      <c r="A7" s="50" t="s">
        <v>6</v>
      </c>
      <c r="B7" s="51" t="s">
        <v>7</v>
      </c>
      <c r="C7" s="52" t="s">
        <v>8</v>
      </c>
      <c r="D7" s="52" t="s">
        <v>9</v>
      </c>
      <c r="E7" s="51" t="s">
        <v>30</v>
      </c>
      <c r="F7" s="53" t="s">
        <v>21</v>
      </c>
      <c r="L7" s="47"/>
      <c r="M7" s="48"/>
      <c r="N7" s="49"/>
    </row>
    <row r="8" spans="1:14" ht="19.5" customHeight="1">
      <c r="A8" s="54"/>
      <c r="B8" s="55">
        <v>20</v>
      </c>
      <c r="C8" s="56" t="s">
        <v>47</v>
      </c>
      <c r="D8" s="56"/>
      <c r="E8" s="55" t="s">
        <v>42</v>
      </c>
      <c r="F8" s="57">
        <f>_xlfn.XLOOKUP(H8,Sheet1!A:A,Sheet1!C:C)</f>
        <v>22.5</v>
      </c>
      <c r="G8" s="1"/>
      <c r="H8" s="1" t="s">
        <v>14</v>
      </c>
      <c r="L8" s="8"/>
      <c r="M8" s="9"/>
      <c r="N8" s="10"/>
    </row>
    <row r="9" spans="1:14" ht="19.5" customHeight="1">
      <c r="A9" s="58"/>
      <c r="B9" s="59">
        <v>8</v>
      </c>
      <c r="C9" s="60" t="s">
        <v>48</v>
      </c>
      <c r="D9" s="60"/>
      <c r="E9" s="55" t="s">
        <v>42</v>
      </c>
      <c r="F9" s="61">
        <f>_xlfn.XLOOKUP(H9,Sheet1!A:A,Sheet1!C:C)</f>
        <v>22.5</v>
      </c>
      <c r="G9" s="1"/>
      <c r="H9" s="1" t="s">
        <v>14</v>
      </c>
      <c r="L9" s="8"/>
      <c r="M9" s="9"/>
      <c r="N9" s="10"/>
    </row>
    <row r="10" spans="1:14" ht="19.5" hidden="1" customHeight="1">
      <c r="A10" s="58"/>
      <c r="B10" s="59"/>
      <c r="C10" s="60" t="s">
        <v>49</v>
      </c>
      <c r="D10" s="60"/>
      <c r="E10" s="55" t="s">
        <v>42</v>
      </c>
      <c r="F10" s="61">
        <f>_xlfn.XLOOKUP(H10,Sheet1!A:A,Sheet1!C:C)</f>
        <v>22.5</v>
      </c>
      <c r="G10" s="1"/>
      <c r="H10" s="1" t="s">
        <v>14</v>
      </c>
      <c r="L10" s="8"/>
      <c r="M10" s="9"/>
      <c r="N10" s="10"/>
    </row>
    <row r="11" spans="1:14" ht="19.5" hidden="1" customHeight="1">
      <c r="A11" s="58"/>
      <c r="B11" s="59"/>
      <c r="C11" s="60" t="s">
        <v>50</v>
      </c>
      <c r="D11" s="60"/>
      <c r="E11" s="55" t="s">
        <v>42</v>
      </c>
      <c r="F11" s="61">
        <f>_xlfn.XLOOKUP(H11,Sheet1!A:A,Sheet1!C:C)</f>
        <v>22.5</v>
      </c>
      <c r="G11" s="1"/>
      <c r="H11" s="1" t="s">
        <v>14</v>
      </c>
      <c r="L11" s="8"/>
      <c r="M11" s="9"/>
      <c r="N11" s="10"/>
    </row>
    <row r="12" spans="1:14" ht="19.5" hidden="1" customHeight="1">
      <c r="A12" s="58"/>
      <c r="B12" s="59"/>
      <c r="C12" s="60" t="s">
        <v>51</v>
      </c>
      <c r="D12" s="60"/>
      <c r="E12" s="55" t="s">
        <v>42</v>
      </c>
      <c r="F12" s="61">
        <f>_xlfn.XLOOKUP(H12,Sheet1!A:A,Sheet1!C:C)</f>
        <v>22.5</v>
      </c>
      <c r="G12" s="1"/>
      <c r="H12" s="1" t="s">
        <v>14</v>
      </c>
      <c r="L12" s="8"/>
      <c r="M12" s="9"/>
      <c r="N12" s="10"/>
    </row>
    <row r="13" spans="1:14" ht="19.5" customHeight="1">
      <c r="A13" s="58"/>
      <c r="B13" s="59">
        <v>4</v>
      </c>
      <c r="C13" s="62" t="s">
        <v>52</v>
      </c>
      <c r="D13" s="60"/>
      <c r="E13" s="55" t="s">
        <v>42</v>
      </c>
      <c r="F13" s="61">
        <f>_xlfn.XLOOKUP(H13,Sheet1!A:A,Sheet1!C:C)</f>
        <v>22.5</v>
      </c>
      <c r="G13" s="1"/>
      <c r="H13" s="1" t="s">
        <v>14</v>
      </c>
      <c r="L13" s="8"/>
      <c r="M13" s="9"/>
      <c r="N13" s="10"/>
    </row>
    <row r="14" spans="1:14" ht="19.5" hidden="1" customHeight="1">
      <c r="A14" s="58"/>
      <c r="B14" s="59"/>
      <c r="C14" s="60" t="s">
        <v>53</v>
      </c>
      <c r="D14" s="60"/>
      <c r="E14" s="55" t="s">
        <v>42</v>
      </c>
      <c r="F14" s="61">
        <f>_xlfn.XLOOKUP(H14,Sheet1!A:A,Sheet1!C:C)</f>
        <v>22.5</v>
      </c>
      <c r="G14" s="1"/>
      <c r="H14" s="1" t="s">
        <v>14</v>
      </c>
      <c r="L14" s="8"/>
      <c r="M14" s="9"/>
      <c r="N14" s="10"/>
    </row>
    <row r="15" spans="1:14" ht="19.5" hidden="1" customHeight="1">
      <c r="A15" s="58"/>
      <c r="B15" s="59"/>
      <c r="C15" s="60" t="s">
        <v>54</v>
      </c>
      <c r="D15" s="60"/>
      <c r="E15" s="55" t="s">
        <v>42</v>
      </c>
      <c r="F15" s="61">
        <f>_xlfn.XLOOKUP(H15,Sheet1!A:A,Sheet1!C:C)</f>
        <v>22.5</v>
      </c>
      <c r="G15" s="1"/>
      <c r="H15" s="1" t="s">
        <v>14</v>
      </c>
      <c r="L15" s="8"/>
      <c r="M15" s="9"/>
      <c r="N15" s="10"/>
    </row>
    <row r="16" spans="1:14" ht="19.5" hidden="1" customHeight="1">
      <c r="A16" s="58"/>
      <c r="B16" s="59"/>
      <c r="C16" s="60" t="s">
        <v>55</v>
      </c>
      <c r="D16" s="60"/>
      <c r="E16" s="55" t="s">
        <v>42</v>
      </c>
      <c r="F16" s="61">
        <f>_xlfn.XLOOKUP(H16,Sheet1!A:A,Sheet1!C:C)</f>
        <v>22.5</v>
      </c>
      <c r="G16" s="1"/>
      <c r="H16" s="1" t="s">
        <v>14</v>
      </c>
      <c r="J16"/>
      <c r="L16" s="8"/>
      <c r="M16" s="9"/>
      <c r="N16" s="10"/>
    </row>
    <row r="17" spans="1:8" ht="19.5" customHeight="1">
      <c r="A17" s="58"/>
      <c r="B17" s="59">
        <v>16</v>
      </c>
      <c r="C17" s="60" t="s">
        <v>56</v>
      </c>
      <c r="D17" s="60"/>
      <c r="E17" s="55" t="s">
        <v>42</v>
      </c>
      <c r="F17" s="61">
        <f>_xlfn.XLOOKUP(H17,Sheet1!A:A,Sheet1!C:C)</f>
        <v>22.5</v>
      </c>
      <c r="G17" s="1"/>
      <c r="H17" s="1" t="s">
        <v>14</v>
      </c>
    </row>
    <row r="18" spans="1:8" ht="19.5" customHeight="1">
      <c r="A18" s="58"/>
      <c r="B18" s="59">
        <v>25</v>
      </c>
      <c r="C18" s="60" t="s">
        <v>57</v>
      </c>
      <c r="D18" s="60"/>
      <c r="E18" s="55" t="s">
        <v>42</v>
      </c>
      <c r="F18" s="61">
        <f>_xlfn.XLOOKUP(H18,Sheet1!A:A,Sheet1!C:C)</f>
        <v>22.5</v>
      </c>
      <c r="G18" s="1"/>
      <c r="H18" s="1" t="s">
        <v>14</v>
      </c>
    </row>
    <row r="19" spans="1:8" ht="19.5" customHeight="1">
      <c r="A19" s="58"/>
      <c r="B19" s="59">
        <v>9</v>
      </c>
      <c r="C19" s="60" t="s">
        <v>58</v>
      </c>
      <c r="D19" s="60"/>
      <c r="E19" s="55" t="s">
        <v>42</v>
      </c>
      <c r="F19" s="61">
        <f>_xlfn.XLOOKUP(H19,Sheet1!A:A,Sheet1!C:C)</f>
        <v>22.5</v>
      </c>
      <c r="G19" s="1"/>
      <c r="H19" s="1" t="s">
        <v>14</v>
      </c>
    </row>
    <row r="20" spans="1:8" ht="19.5" customHeight="1">
      <c r="A20" s="58"/>
      <c r="B20" s="59">
        <v>29</v>
      </c>
      <c r="C20" s="60" t="s">
        <v>59</v>
      </c>
      <c r="D20" s="60"/>
      <c r="E20" s="55" t="s">
        <v>42</v>
      </c>
      <c r="F20" s="61">
        <f>_xlfn.XLOOKUP(H20,Sheet1!A:A,Sheet1!C:C)</f>
        <v>22.5</v>
      </c>
      <c r="G20" s="1"/>
      <c r="H20" s="1" t="s">
        <v>14</v>
      </c>
    </row>
    <row r="21" spans="1:8" ht="19.5" customHeight="1">
      <c r="A21" s="58"/>
      <c r="B21" s="59">
        <v>15</v>
      </c>
      <c r="C21" s="60" t="s">
        <v>60</v>
      </c>
      <c r="D21" s="60"/>
      <c r="E21" s="55" t="s">
        <v>42</v>
      </c>
      <c r="F21" s="61">
        <f>_xlfn.XLOOKUP(H21,Sheet1!A:A,Sheet1!C:C)</f>
        <v>22.5</v>
      </c>
      <c r="G21" s="1"/>
      <c r="H21" s="1" t="s">
        <v>14</v>
      </c>
    </row>
    <row r="22" spans="1:8" ht="19.5" customHeight="1">
      <c r="A22" s="58"/>
      <c r="B22" s="59">
        <v>26</v>
      </c>
      <c r="C22" s="60" t="s">
        <v>61</v>
      </c>
      <c r="D22" s="60"/>
      <c r="E22" s="55" t="s">
        <v>42</v>
      </c>
      <c r="F22" s="61">
        <f>_xlfn.XLOOKUP(H22,Sheet1!A:A,Sheet1!C:C)</f>
        <v>22.5</v>
      </c>
      <c r="G22" s="1"/>
      <c r="H22" s="1" t="s">
        <v>14</v>
      </c>
    </row>
    <row r="23" spans="1:8" ht="19.5" customHeight="1">
      <c r="A23" s="58"/>
      <c r="B23" s="59">
        <v>52</v>
      </c>
      <c r="C23" s="60" t="s">
        <v>62</v>
      </c>
      <c r="D23" s="60"/>
      <c r="E23" s="55" t="s">
        <v>42</v>
      </c>
      <c r="F23" s="61">
        <f>_xlfn.XLOOKUP(H23,Sheet1!A:A,Sheet1!C:C)</f>
        <v>22.5</v>
      </c>
      <c r="G23" s="1"/>
      <c r="H23" s="1" t="s">
        <v>14</v>
      </c>
    </row>
    <row r="24" spans="1:8" ht="19.5" customHeight="1">
      <c r="A24" s="58"/>
      <c r="B24" s="59">
        <v>62</v>
      </c>
      <c r="C24" s="60" t="s">
        <v>63</v>
      </c>
      <c r="D24" s="60"/>
      <c r="E24" s="55" t="s">
        <v>42</v>
      </c>
      <c r="F24" s="61">
        <f>_xlfn.XLOOKUP(H24,Sheet1!A:A,Sheet1!C:C)</f>
        <v>22.5</v>
      </c>
      <c r="G24" s="1"/>
      <c r="H24" s="1" t="s">
        <v>14</v>
      </c>
    </row>
    <row r="25" spans="1:8" ht="19.5" customHeight="1">
      <c r="A25" s="58"/>
      <c r="B25" s="59">
        <v>26</v>
      </c>
      <c r="C25" s="60" t="s">
        <v>64</v>
      </c>
      <c r="D25" s="60"/>
      <c r="E25" s="55" t="s">
        <v>42</v>
      </c>
      <c r="F25" s="61">
        <f>_xlfn.XLOOKUP(H25,Sheet1!A:A,Sheet1!C:C)</f>
        <v>22.5</v>
      </c>
      <c r="G25" s="1"/>
      <c r="H25" s="1" t="s">
        <v>14</v>
      </c>
    </row>
    <row r="26" spans="1:8" ht="19.5" customHeight="1">
      <c r="A26" s="58"/>
      <c r="B26" s="59">
        <v>71</v>
      </c>
      <c r="C26" s="60" t="s">
        <v>65</v>
      </c>
      <c r="D26" s="60"/>
      <c r="E26" s="55" t="s">
        <v>42</v>
      </c>
      <c r="F26" s="61">
        <f>_xlfn.XLOOKUP(H26,Sheet1!A:A,Sheet1!C:C)</f>
        <v>22.5</v>
      </c>
      <c r="G26" s="1"/>
      <c r="H26" s="1" t="s">
        <v>14</v>
      </c>
    </row>
    <row r="27" spans="1:8" ht="19.5" customHeight="1">
      <c r="A27" s="58"/>
      <c r="B27" s="59">
        <v>31</v>
      </c>
      <c r="C27" s="60" t="s">
        <v>66</v>
      </c>
      <c r="D27" s="60"/>
      <c r="E27" s="55" t="s">
        <v>42</v>
      </c>
      <c r="F27" s="61">
        <f>_xlfn.XLOOKUP(H27,Sheet1!A:A,Sheet1!C:C)</f>
        <v>22.5</v>
      </c>
      <c r="G27" s="1"/>
      <c r="H27" s="1" t="s">
        <v>14</v>
      </c>
    </row>
    <row r="28" spans="1:8" ht="19.5" customHeight="1">
      <c r="A28" s="58"/>
      <c r="B28" s="59">
        <v>18</v>
      </c>
      <c r="C28" s="60" t="s">
        <v>67</v>
      </c>
      <c r="D28" s="60"/>
      <c r="E28" s="55" t="s">
        <v>42</v>
      </c>
      <c r="F28" s="61">
        <f>_xlfn.XLOOKUP(H28,Sheet1!A:A,Sheet1!C:C)</f>
        <v>22.5</v>
      </c>
      <c r="G28" s="1"/>
      <c r="H28" s="1" t="s">
        <v>14</v>
      </c>
    </row>
    <row r="29" spans="1:8" ht="19.5" customHeight="1">
      <c r="A29" s="58"/>
      <c r="B29" s="59">
        <v>20</v>
      </c>
      <c r="C29" s="60" t="s">
        <v>68</v>
      </c>
      <c r="D29" s="60"/>
      <c r="E29" s="55" t="s">
        <v>42</v>
      </c>
      <c r="F29" s="61">
        <f>_xlfn.XLOOKUP(H29,Sheet1!A:A,Sheet1!C:C)</f>
        <v>22.5</v>
      </c>
      <c r="G29" s="1"/>
      <c r="H29" s="1" t="s">
        <v>14</v>
      </c>
    </row>
    <row r="30" spans="1:8" ht="19.5" customHeight="1">
      <c r="A30" s="58"/>
      <c r="B30" s="59">
        <v>19</v>
      </c>
      <c r="C30" s="60" t="s">
        <v>69</v>
      </c>
      <c r="D30" s="60"/>
      <c r="E30" s="55" t="s">
        <v>42</v>
      </c>
      <c r="F30" s="61">
        <f>_xlfn.XLOOKUP(H30,Sheet1!A:A,Sheet1!C:C)</f>
        <v>22.5</v>
      </c>
      <c r="G30" s="1"/>
      <c r="H30" s="1" t="s">
        <v>14</v>
      </c>
    </row>
    <row r="31" spans="1:8" ht="19.5" customHeight="1">
      <c r="A31" s="58"/>
      <c r="B31" s="59">
        <v>30</v>
      </c>
      <c r="C31" s="60" t="s">
        <v>70</v>
      </c>
      <c r="D31" s="60"/>
      <c r="E31" s="55" t="s">
        <v>42</v>
      </c>
      <c r="F31" s="61">
        <f>_xlfn.XLOOKUP(H31,Sheet1!A:A,Sheet1!C:C)</f>
        <v>22.5</v>
      </c>
      <c r="G31" s="1"/>
      <c r="H31" s="1" t="s">
        <v>14</v>
      </c>
    </row>
    <row r="32" spans="1:8" ht="19.5" customHeight="1">
      <c r="A32" s="58"/>
      <c r="B32" s="59">
        <v>34</v>
      </c>
      <c r="C32" s="60" t="s">
        <v>71</v>
      </c>
      <c r="D32" s="60"/>
      <c r="E32" s="55" t="s">
        <v>42</v>
      </c>
      <c r="F32" s="61">
        <f>_xlfn.XLOOKUP(H32,Sheet1!A:A,Sheet1!C:C)</f>
        <v>22.5</v>
      </c>
      <c r="G32" s="1"/>
      <c r="H32" s="1" t="s">
        <v>14</v>
      </c>
    </row>
    <row r="33" spans="1:8" ht="19.5" customHeight="1">
      <c r="A33" s="58"/>
      <c r="B33" s="59">
        <v>17</v>
      </c>
      <c r="C33" s="60" t="s">
        <v>72</v>
      </c>
      <c r="D33" s="60"/>
      <c r="E33" s="55" t="s">
        <v>42</v>
      </c>
      <c r="F33" s="61">
        <f>_xlfn.XLOOKUP(H33,Sheet1!A:A,Sheet1!C:C)</f>
        <v>22.5</v>
      </c>
      <c r="G33" s="1"/>
      <c r="H33" s="1" t="s">
        <v>14</v>
      </c>
    </row>
    <row r="34" spans="1:8" ht="19.5" customHeight="1">
      <c r="A34" s="58"/>
      <c r="B34" s="59">
        <v>6</v>
      </c>
      <c r="C34" s="60" t="s">
        <v>73</v>
      </c>
      <c r="D34" s="60"/>
      <c r="E34" s="55" t="s">
        <v>42</v>
      </c>
      <c r="F34" s="61">
        <f>_xlfn.XLOOKUP(H34,Sheet1!A:A,Sheet1!C:C)</f>
        <v>22.5</v>
      </c>
      <c r="G34" s="1"/>
      <c r="H34" s="1" t="s">
        <v>14</v>
      </c>
    </row>
    <row r="35" spans="1:8" ht="19.5" customHeight="1">
      <c r="A35" s="58"/>
      <c r="B35" s="59">
        <v>71</v>
      </c>
      <c r="C35" s="60" t="s">
        <v>74</v>
      </c>
      <c r="D35" s="60"/>
      <c r="E35" s="55" t="s">
        <v>42</v>
      </c>
      <c r="F35" s="61">
        <f>_xlfn.XLOOKUP(H35,Sheet1!A:A,Sheet1!C:C)</f>
        <v>22.5</v>
      </c>
      <c r="G35" s="1"/>
      <c r="H35" s="1" t="s">
        <v>14</v>
      </c>
    </row>
    <row r="36" spans="1:8" ht="19.5" customHeight="1">
      <c r="A36" s="58"/>
      <c r="B36" s="59">
        <v>20</v>
      </c>
      <c r="C36" s="60" t="s">
        <v>75</v>
      </c>
      <c r="D36" s="60"/>
      <c r="E36" s="55" t="s">
        <v>42</v>
      </c>
      <c r="F36" s="61">
        <f>_xlfn.XLOOKUP(H36,Sheet1!A:A,Sheet1!C:C)</f>
        <v>22.5</v>
      </c>
      <c r="G36" s="1"/>
      <c r="H36" s="1" t="s">
        <v>14</v>
      </c>
    </row>
    <row r="37" spans="1:8" ht="19.5" customHeight="1">
      <c r="A37" s="58"/>
      <c r="B37" s="59">
        <v>83</v>
      </c>
      <c r="C37" s="60" t="s">
        <v>76</v>
      </c>
      <c r="D37" s="60"/>
      <c r="E37" s="55" t="s">
        <v>42</v>
      </c>
      <c r="F37" s="61">
        <f>_xlfn.XLOOKUP(H37,Sheet1!A:A,Sheet1!C:C)</f>
        <v>22.5</v>
      </c>
      <c r="G37" s="1"/>
      <c r="H37" s="1" t="s">
        <v>14</v>
      </c>
    </row>
    <row r="38" spans="1:8" ht="19.5" customHeight="1">
      <c r="A38" s="58"/>
      <c r="B38" s="59">
        <v>47</v>
      </c>
      <c r="C38" s="60" t="s">
        <v>77</v>
      </c>
      <c r="D38" s="60"/>
      <c r="E38" s="55" t="s">
        <v>42</v>
      </c>
      <c r="F38" s="61">
        <f>_xlfn.XLOOKUP(H38,Sheet1!A:A,Sheet1!C:C)</f>
        <v>22.5</v>
      </c>
      <c r="G38" s="1"/>
      <c r="H38" s="1" t="s">
        <v>14</v>
      </c>
    </row>
    <row r="39" spans="1:8" ht="19.5" customHeight="1">
      <c r="A39" s="58"/>
      <c r="B39" s="59">
        <v>33</v>
      </c>
      <c r="C39" s="60" t="s">
        <v>78</v>
      </c>
      <c r="D39" s="60"/>
      <c r="E39" s="55" t="s">
        <v>42</v>
      </c>
      <c r="F39" s="61">
        <f>_xlfn.XLOOKUP(H39,Sheet1!A:A,Sheet1!C:C)</f>
        <v>22.5</v>
      </c>
      <c r="G39" s="1"/>
      <c r="H39" s="1" t="s">
        <v>14</v>
      </c>
    </row>
    <row r="40" spans="1:8" ht="19.5" customHeight="1">
      <c r="A40" s="58"/>
      <c r="B40" s="59">
        <v>67</v>
      </c>
      <c r="C40" s="60" t="s">
        <v>79</v>
      </c>
      <c r="D40" s="60"/>
      <c r="E40" s="55" t="s">
        <v>42</v>
      </c>
      <c r="F40" s="61">
        <f>_xlfn.XLOOKUP(H40,Sheet1!A:A,Sheet1!C:C)</f>
        <v>22.5</v>
      </c>
      <c r="G40" s="1"/>
      <c r="H40" s="1" t="s">
        <v>14</v>
      </c>
    </row>
    <row r="41" spans="1:8" ht="19.5" customHeight="1">
      <c r="A41" s="58"/>
      <c r="B41" s="59">
        <v>20</v>
      </c>
      <c r="C41" s="60" t="s">
        <v>80</v>
      </c>
      <c r="D41" s="60"/>
      <c r="E41" s="55" t="s">
        <v>42</v>
      </c>
      <c r="F41" s="61">
        <f>_xlfn.XLOOKUP(H41,Sheet1!A:A,Sheet1!C:C)</f>
        <v>22.5</v>
      </c>
      <c r="G41" s="1"/>
      <c r="H41" s="1" t="s">
        <v>14</v>
      </c>
    </row>
    <row r="42" spans="1:8" ht="19.5" customHeight="1">
      <c r="A42" s="58"/>
      <c r="B42" s="59">
        <v>28</v>
      </c>
      <c r="C42" s="60" t="s">
        <v>81</v>
      </c>
      <c r="D42" s="60"/>
      <c r="E42" s="55" t="s">
        <v>42</v>
      </c>
      <c r="F42" s="61">
        <f>_xlfn.XLOOKUP(H42,Sheet1!A:A,Sheet1!C:C)</f>
        <v>22.5</v>
      </c>
      <c r="G42" s="1"/>
      <c r="H42" s="1" t="s">
        <v>14</v>
      </c>
    </row>
    <row r="43" spans="1:8" ht="19.5" customHeight="1">
      <c r="A43" s="58"/>
      <c r="B43" s="59">
        <v>26</v>
      </c>
      <c r="C43" s="60" t="s">
        <v>82</v>
      </c>
      <c r="D43" s="60"/>
      <c r="E43" s="55" t="s">
        <v>42</v>
      </c>
      <c r="F43" s="61">
        <f>_xlfn.XLOOKUP(H43,Sheet1!A:A,Sheet1!C:C)</f>
        <v>22.5</v>
      </c>
      <c r="G43" s="1"/>
      <c r="H43" s="1" t="s">
        <v>14</v>
      </c>
    </row>
    <row r="44" spans="1:8" ht="19.5" customHeight="1">
      <c r="A44" s="58"/>
      <c r="B44" s="59">
        <v>36</v>
      </c>
      <c r="C44" s="62" t="s">
        <v>83</v>
      </c>
      <c r="D44" s="60"/>
      <c r="E44" s="55" t="s">
        <v>42</v>
      </c>
      <c r="F44" s="61">
        <f>_xlfn.XLOOKUP(H44,Sheet1!A:A,Sheet1!C:C)</f>
        <v>22.5</v>
      </c>
      <c r="G44" s="1"/>
      <c r="H44" s="1" t="s">
        <v>14</v>
      </c>
    </row>
    <row r="45" spans="1:8" ht="19.5" customHeight="1">
      <c r="A45" s="58"/>
      <c r="B45" s="59">
        <v>51</v>
      </c>
      <c r="C45" s="62" t="s">
        <v>84</v>
      </c>
      <c r="D45" s="60"/>
      <c r="E45" s="55" t="s">
        <v>42</v>
      </c>
      <c r="F45" s="61">
        <f>_xlfn.XLOOKUP(H45,Sheet1!A:A,Sheet1!C:C)</f>
        <v>22.5</v>
      </c>
      <c r="G45" s="1"/>
      <c r="H45" s="1" t="s">
        <v>14</v>
      </c>
    </row>
    <row r="46" spans="1:8" ht="19.5" hidden="1" customHeight="1">
      <c r="A46" s="58"/>
      <c r="B46" s="59"/>
      <c r="C46" s="60" t="s">
        <v>85</v>
      </c>
      <c r="D46" s="60"/>
      <c r="E46" s="55" t="s">
        <v>42</v>
      </c>
      <c r="F46" s="61">
        <f>_xlfn.XLOOKUP(H46,Sheet1!A:A,Sheet1!C:C)</f>
        <v>22.5</v>
      </c>
      <c r="G46" s="1"/>
      <c r="H46" s="1" t="s">
        <v>14</v>
      </c>
    </row>
    <row r="47" spans="1:8" ht="19.5" customHeight="1">
      <c r="A47" s="58"/>
      <c r="B47" s="59">
        <v>8</v>
      </c>
      <c r="C47" s="60" t="s">
        <v>86</v>
      </c>
      <c r="D47" s="60"/>
      <c r="E47" s="55" t="s">
        <v>42</v>
      </c>
      <c r="F47" s="61">
        <f>_xlfn.XLOOKUP(H47,Sheet1!A:A,Sheet1!C:C)</f>
        <v>22.5</v>
      </c>
      <c r="G47" s="1"/>
      <c r="H47" s="1" t="s">
        <v>14</v>
      </c>
    </row>
    <row r="48" spans="1:8" ht="19.5" customHeight="1">
      <c r="A48" s="58"/>
      <c r="B48" s="59">
        <v>16</v>
      </c>
      <c r="C48" s="60" t="s">
        <v>87</v>
      </c>
      <c r="D48" s="60"/>
      <c r="E48" s="55" t="s">
        <v>42</v>
      </c>
      <c r="F48" s="61">
        <f>_xlfn.XLOOKUP(H48,Sheet1!A:A,Sheet1!C:C)</f>
        <v>22.5</v>
      </c>
      <c r="G48" s="1"/>
      <c r="H48" s="1" t="s">
        <v>14</v>
      </c>
    </row>
    <row r="49" spans="1:8" ht="19.5" customHeight="1">
      <c r="A49" s="58"/>
      <c r="B49" s="59">
        <v>41</v>
      </c>
      <c r="C49" s="60" t="s">
        <v>88</v>
      </c>
      <c r="D49" s="58"/>
      <c r="E49" s="55" t="s">
        <v>42</v>
      </c>
      <c r="F49" s="61">
        <f>_xlfn.XLOOKUP(H49,Sheet1!A:A,Sheet1!C:C)</f>
        <v>22.5</v>
      </c>
      <c r="G49" s="1"/>
      <c r="H49" s="1" t="s">
        <v>14</v>
      </c>
    </row>
    <row r="50" spans="1:8" ht="19.5" customHeight="1">
      <c r="A50" s="58"/>
      <c r="B50" s="59">
        <v>42</v>
      </c>
      <c r="C50" s="60" t="s">
        <v>89</v>
      </c>
      <c r="D50" s="58"/>
      <c r="E50" s="55" t="s">
        <v>42</v>
      </c>
      <c r="F50" s="61">
        <f>_xlfn.XLOOKUP(H50,Sheet1!A:A,Sheet1!C:C)</f>
        <v>22.5</v>
      </c>
      <c r="G50" s="1"/>
      <c r="H50" s="1" t="s">
        <v>14</v>
      </c>
    </row>
    <row r="51" spans="1:8" ht="19.5" hidden="1" customHeight="1">
      <c r="A51" s="58"/>
      <c r="B51" s="59"/>
      <c r="C51" s="60" t="s">
        <v>90</v>
      </c>
      <c r="D51" s="58"/>
      <c r="E51" s="55" t="s">
        <v>42</v>
      </c>
      <c r="F51" s="61">
        <f>_xlfn.XLOOKUP(H51,Sheet1!A:A,Sheet1!C:C)</f>
        <v>22.5</v>
      </c>
      <c r="G51" s="1"/>
      <c r="H51" s="1" t="s">
        <v>14</v>
      </c>
    </row>
    <row r="52" spans="1:8" ht="19.5" customHeight="1">
      <c r="A52" s="58"/>
      <c r="B52" s="59">
        <v>5</v>
      </c>
      <c r="C52" s="60" t="s">
        <v>91</v>
      </c>
      <c r="D52" s="58"/>
      <c r="E52" s="55" t="s">
        <v>42</v>
      </c>
      <c r="F52" s="61">
        <f>_xlfn.XLOOKUP(H52,Sheet1!A:A,Sheet1!C:C)</f>
        <v>22.5</v>
      </c>
      <c r="G52" s="1"/>
      <c r="H52" s="1" t="s">
        <v>14</v>
      </c>
    </row>
    <row r="53" spans="1:8" ht="19.5" customHeight="1">
      <c r="A53" s="58"/>
      <c r="B53" s="59">
        <v>20</v>
      </c>
      <c r="C53" s="60" t="s">
        <v>92</v>
      </c>
      <c r="D53" s="58"/>
      <c r="E53" s="55" t="s">
        <v>42</v>
      </c>
      <c r="F53" s="61">
        <f>_xlfn.XLOOKUP(H53,Sheet1!A:A,Sheet1!C:C)</f>
        <v>22.5</v>
      </c>
      <c r="G53" s="1"/>
      <c r="H53" s="1" t="s">
        <v>14</v>
      </c>
    </row>
    <row r="54" spans="1:8" ht="19.5" customHeight="1">
      <c r="A54" s="58"/>
      <c r="B54" s="59">
        <v>10</v>
      </c>
      <c r="C54" s="60" t="s">
        <v>93</v>
      </c>
      <c r="D54" s="58"/>
      <c r="E54" s="55" t="s">
        <v>42</v>
      </c>
      <c r="F54" s="61">
        <f>_xlfn.XLOOKUP(H54,Sheet1!A:A,Sheet1!C:C)</f>
        <v>22.5</v>
      </c>
      <c r="G54" s="1"/>
      <c r="H54" s="1" t="s">
        <v>14</v>
      </c>
    </row>
    <row r="55" spans="1:8" ht="19.5" customHeight="1">
      <c r="A55" s="58"/>
      <c r="B55" s="59">
        <v>9</v>
      </c>
      <c r="C55" s="60" t="s">
        <v>94</v>
      </c>
      <c r="D55" s="58"/>
      <c r="E55" s="55" t="s">
        <v>42</v>
      </c>
      <c r="F55" s="61">
        <f>_xlfn.XLOOKUP(H55,Sheet1!A:A,Sheet1!C:C)</f>
        <v>22.5</v>
      </c>
      <c r="G55" s="1"/>
      <c r="H55" s="1" t="s">
        <v>14</v>
      </c>
    </row>
    <row r="56" spans="1:8" ht="19.5" customHeight="1">
      <c r="A56" s="58"/>
      <c r="B56" s="59">
        <v>9</v>
      </c>
      <c r="C56" s="60" t="s">
        <v>95</v>
      </c>
      <c r="D56" s="58"/>
      <c r="E56" s="55" t="s">
        <v>42</v>
      </c>
      <c r="F56" s="61">
        <f>_xlfn.XLOOKUP(H56,Sheet1!A:A,Sheet1!C:C)</f>
        <v>22.5</v>
      </c>
      <c r="G56" s="1"/>
      <c r="H56" s="1" t="s">
        <v>14</v>
      </c>
    </row>
    <row r="57" spans="1:8" ht="19.5" customHeight="1">
      <c r="A57" s="58"/>
      <c r="B57" s="59">
        <v>20</v>
      </c>
      <c r="C57" s="60" t="s">
        <v>96</v>
      </c>
      <c r="D57" s="58"/>
      <c r="E57" s="55" t="s">
        <v>42</v>
      </c>
      <c r="F57" s="61">
        <f>_xlfn.XLOOKUP(H57,Sheet1!A:A,Sheet1!C:C)</f>
        <v>22.5</v>
      </c>
      <c r="G57" s="1"/>
      <c r="H57" s="1" t="s">
        <v>14</v>
      </c>
    </row>
    <row r="58" spans="1:8" ht="19.5" customHeight="1">
      <c r="A58" s="58"/>
      <c r="B58" s="59">
        <v>67</v>
      </c>
      <c r="C58" s="63" t="s">
        <v>97</v>
      </c>
      <c r="D58" s="58"/>
      <c r="E58" s="55" t="s">
        <v>42</v>
      </c>
      <c r="F58" s="61">
        <f>_xlfn.XLOOKUP(H58,Sheet1!A:A,Sheet1!C:C)</f>
        <v>22.5</v>
      </c>
      <c r="G58" s="1"/>
      <c r="H58" s="1" t="s">
        <v>14</v>
      </c>
    </row>
    <row r="59" spans="1:8" ht="19.5" customHeight="1">
      <c r="A59" s="64"/>
      <c r="B59" s="65">
        <v>40</v>
      </c>
      <c r="C59" s="66" t="s">
        <v>98</v>
      </c>
      <c r="D59" s="64"/>
      <c r="E59" s="55" t="s">
        <v>42</v>
      </c>
      <c r="F59" s="61">
        <f>_xlfn.XLOOKUP(H59,Sheet1!A:A,Sheet1!C:C)</f>
        <v>22.5</v>
      </c>
      <c r="G59" s="1"/>
      <c r="H59" s="1" t="s">
        <v>14</v>
      </c>
    </row>
    <row r="60" spans="1:8" ht="19.5" customHeight="1">
      <c r="A60" s="59"/>
      <c r="B60" s="67">
        <v>70</v>
      </c>
      <c r="C60" s="66" t="s">
        <v>99</v>
      </c>
      <c r="D60" s="68"/>
      <c r="E60" s="55" t="s">
        <v>42</v>
      </c>
      <c r="F60" s="61">
        <f>_xlfn.XLOOKUP(H60,Sheet1!A:A,Sheet1!C:C)</f>
        <v>22.5</v>
      </c>
      <c r="G60" s="1"/>
      <c r="H60" s="1" t="s">
        <v>14</v>
      </c>
    </row>
    <row r="61" spans="1:8" ht="19.5" customHeight="1">
      <c r="A61" s="59"/>
      <c r="B61" s="67">
        <v>19</v>
      </c>
      <c r="C61" s="66" t="s">
        <v>100</v>
      </c>
      <c r="D61" s="68"/>
      <c r="E61" s="55" t="s">
        <v>42</v>
      </c>
      <c r="F61" s="61">
        <f>_xlfn.XLOOKUP(H61,Sheet1!A:A,Sheet1!C:C)</f>
        <v>22.5</v>
      </c>
      <c r="G61" s="1"/>
      <c r="H61" s="1" t="s">
        <v>14</v>
      </c>
    </row>
    <row r="62" spans="1:8" ht="19.5" customHeight="1" thickBot="1">
      <c r="A62" s="59"/>
      <c r="B62" s="67">
        <v>36</v>
      </c>
      <c r="C62" s="66" t="s">
        <v>101</v>
      </c>
      <c r="D62" s="68"/>
      <c r="E62" s="55" t="s">
        <v>42</v>
      </c>
      <c r="F62" s="61">
        <f>_xlfn.XLOOKUP(H62,Sheet1!A:A,Sheet1!C:C)</f>
        <v>22.5</v>
      </c>
      <c r="G62" s="1"/>
      <c r="H62" s="1" t="s">
        <v>14</v>
      </c>
    </row>
    <row r="63" spans="1:8" ht="19.5" hidden="1" customHeight="1">
      <c r="A63" s="59"/>
      <c r="B63" s="67"/>
      <c r="C63" s="66"/>
      <c r="D63" s="68"/>
      <c r="E63" s="55" t="s">
        <v>42</v>
      </c>
      <c r="F63" s="61">
        <f>_xlfn.XLOOKUP(H63,Sheet1!A:A,Sheet1!C:C)</f>
        <v>22.5</v>
      </c>
      <c r="G63" s="1"/>
      <c r="H63" s="1" t="s">
        <v>14</v>
      </c>
    </row>
    <row r="64" spans="1:8" ht="19.5" hidden="1" customHeight="1" thickBot="1">
      <c r="A64" s="69"/>
      <c r="B64" s="70"/>
      <c r="C64" s="71"/>
      <c r="D64" s="72"/>
      <c r="E64" s="55" t="s">
        <v>42</v>
      </c>
      <c r="F64" s="61">
        <f>_xlfn.XLOOKUP(H64,Sheet1!A:A,Sheet1!C:C)</f>
        <v>22.5</v>
      </c>
      <c r="G64" s="1"/>
      <c r="H64" s="1" t="s">
        <v>14</v>
      </c>
    </row>
    <row r="65" spans="1:8" s="46" customFormat="1" ht="35.25" hidden="1" customHeight="1" thickBot="1">
      <c r="A65" s="73"/>
      <c r="B65" s="74"/>
      <c r="C65" s="75" t="s">
        <v>34</v>
      </c>
      <c r="D65" s="75"/>
      <c r="E65" s="74"/>
      <c r="F65" s="76" t="s">
        <v>21</v>
      </c>
      <c r="H65" s="46" t="s">
        <v>23</v>
      </c>
    </row>
    <row r="66" spans="1:8" ht="19.5" hidden="1" customHeight="1">
      <c r="A66" s="77"/>
      <c r="B66" s="78"/>
      <c r="C66" s="79"/>
      <c r="D66" s="80"/>
      <c r="E66" s="78" t="s">
        <v>43</v>
      </c>
      <c r="F66" s="81">
        <f>_xlfn.XLOOKUP(H66,Sheet1!A:A,Sheet1!C:C)</f>
        <v>23.75</v>
      </c>
      <c r="G66" s="1"/>
      <c r="H66" s="1" t="s">
        <v>23</v>
      </c>
    </row>
    <row r="67" spans="1:8" ht="19.5" hidden="1" customHeight="1">
      <c r="A67" s="64"/>
      <c r="B67" s="65"/>
      <c r="C67" s="7"/>
      <c r="D67" s="60"/>
      <c r="E67" s="78" t="s">
        <v>43</v>
      </c>
      <c r="F67" s="82">
        <f>_xlfn.XLOOKUP(H67,Sheet1!A:A,Sheet1!C:C)</f>
        <v>23.75</v>
      </c>
      <c r="G67" s="1"/>
      <c r="H67" s="1" t="s">
        <v>23</v>
      </c>
    </row>
    <row r="68" spans="1:8" ht="19.5" hidden="1" customHeight="1">
      <c r="A68" s="64"/>
      <c r="B68" s="65"/>
      <c r="C68" s="7"/>
      <c r="D68" s="60"/>
      <c r="E68" s="78" t="s">
        <v>43</v>
      </c>
      <c r="F68" s="82">
        <f>_xlfn.XLOOKUP(H68,Sheet1!A:A,Sheet1!C:C)</f>
        <v>23.75</v>
      </c>
      <c r="G68" s="1"/>
      <c r="H68" s="1" t="s">
        <v>23</v>
      </c>
    </row>
    <row r="69" spans="1:8" ht="19.5" hidden="1" customHeight="1">
      <c r="A69" s="64"/>
      <c r="B69" s="65"/>
      <c r="C69" s="7"/>
      <c r="D69" s="60"/>
      <c r="E69" s="78" t="s">
        <v>43</v>
      </c>
      <c r="F69" s="82">
        <f>_xlfn.XLOOKUP(H69,Sheet1!A:A,Sheet1!C:C)</f>
        <v>23.75</v>
      </c>
      <c r="G69" s="1"/>
      <c r="H69" s="1" t="s">
        <v>23</v>
      </c>
    </row>
    <row r="70" spans="1:8" ht="19.5" hidden="1" customHeight="1">
      <c r="A70" s="64"/>
      <c r="B70" s="65"/>
      <c r="C70" s="7"/>
      <c r="D70" s="60"/>
      <c r="E70" s="78" t="s">
        <v>43</v>
      </c>
      <c r="F70" s="82">
        <f>_xlfn.XLOOKUP(H70,Sheet1!A:A,Sheet1!C:C)</f>
        <v>23.75</v>
      </c>
      <c r="G70" s="1"/>
      <c r="H70" s="1" t="s">
        <v>23</v>
      </c>
    </row>
    <row r="71" spans="1:8" ht="19.5" hidden="1" customHeight="1">
      <c r="A71" s="64"/>
      <c r="B71" s="65"/>
      <c r="C71" s="7"/>
      <c r="D71" s="60"/>
      <c r="E71" s="78" t="s">
        <v>43</v>
      </c>
      <c r="F71" s="82">
        <f>_xlfn.XLOOKUP(H71,Sheet1!A:A,Sheet1!C:C)</f>
        <v>23.75</v>
      </c>
      <c r="G71" s="1"/>
      <c r="H71" s="1" t="s">
        <v>23</v>
      </c>
    </row>
    <row r="72" spans="1:8" ht="19.5" hidden="1" customHeight="1">
      <c r="A72" s="64"/>
      <c r="B72" s="65"/>
      <c r="C72" s="66"/>
      <c r="D72" s="83"/>
      <c r="E72" s="78" t="s">
        <v>43</v>
      </c>
      <c r="F72" s="82">
        <f>_xlfn.XLOOKUP(H72,Sheet1!A:A,Sheet1!C:C)</f>
        <v>23.75</v>
      </c>
      <c r="G72" s="1"/>
      <c r="H72" s="1" t="s">
        <v>23</v>
      </c>
    </row>
    <row r="73" spans="1:8" ht="19.5" hidden="1" customHeight="1">
      <c r="A73" s="60"/>
      <c r="B73" s="59"/>
      <c r="C73" s="66"/>
      <c r="D73" s="84"/>
      <c r="E73" s="78" t="s">
        <v>43</v>
      </c>
      <c r="F73" s="82">
        <f>_xlfn.XLOOKUP(H73,Sheet1!A:A,Sheet1!C:C)</f>
        <v>23.75</v>
      </c>
      <c r="G73" s="1"/>
      <c r="H73" s="1" t="s">
        <v>23</v>
      </c>
    </row>
    <row r="74" spans="1:8" ht="19.5" hidden="1" customHeight="1">
      <c r="A74" s="58"/>
      <c r="B74" s="59"/>
      <c r="C74" s="60"/>
      <c r="D74" s="85"/>
      <c r="E74" s="78" t="s">
        <v>43</v>
      </c>
      <c r="F74" s="61">
        <f>_xlfn.XLOOKUP(H74,Sheet1!A:A,Sheet1!C:C)</f>
        <v>23.75</v>
      </c>
      <c r="G74" s="1"/>
      <c r="H74" s="1" t="s">
        <v>23</v>
      </c>
    </row>
    <row r="75" spans="1:8" ht="19.5" hidden="1" customHeight="1">
      <c r="A75" s="58"/>
      <c r="B75" s="59"/>
      <c r="C75" s="64"/>
      <c r="D75" s="84"/>
      <c r="E75" s="78" t="s">
        <v>43</v>
      </c>
      <c r="F75" s="86">
        <f>_xlfn.XLOOKUP(H75,Sheet1!A:A,Sheet1!C:C)</f>
        <v>23.75</v>
      </c>
      <c r="G75" s="1"/>
      <c r="H75" s="1" t="s">
        <v>23</v>
      </c>
    </row>
    <row r="76" spans="1:8" ht="19.5" hidden="1" customHeight="1">
      <c r="A76" s="64"/>
      <c r="B76" s="65"/>
      <c r="C76" s="64"/>
      <c r="D76" s="83"/>
      <c r="E76" s="78" t="s">
        <v>43</v>
      </c>
      <c r="F76" s="86">
        <f>_xlfn.XLOOKUP(H76,Sheet1!A:A,Sheet1!C:C)</f>
        <v>23.75</v>
      </c>
      <c r="G76" s="1"/>
      <c r="H76" s="1" t="s">
        <v>23</v>
      </c>
    </row>
    <row r="77" spans="1:8" ht="19.5" hidden="1" customHeight="1">
      <c r="A77" s="64"/>
      <c r="B77" s="65"/>
      <c r="C77" s="64"/>
      <c r="D77" s="83"/>
      <c r="E77" s="78" t="s">
        <v>43</v>
      </c>
      <c r="F77" s="86">
        <f>_xlfn.XLOOKUP(H77,Sheet1!A:A,Sheet1!C:C)</f>
        <v>23.75</v>
      </c>
      <c r="G77" s="1"/>
      <c r="H77" s="1" t="s">
        <v>23</v>
      </c>
    </row>
    <row r="78" spans="1:8" ht="19.5" hidden="1" customHeight="1">
      <c r="A78" s="64"/>
      <c r="B78" s="65"/>
      <c r="C78" s="7"/>
      <c r="D78" s="83"/>
      <c r="E78" s="78" t="s">
        <v>43</v>
      </c>
      <c r="F78" s="82">
        <f>_xlfn.XLOOKUP(H78,Sheet1!A:A,Sheet1!C:C)</f>
        <v>23.75</v>
      </c>
      <c r="G78" s="1"/>
      <c r="H78" s="1" t="s">
        <v>23</v>
      </c>
    </row>
    <row r="79" spans="1:8" ht="19.5" hidden="1" customHeight="1">
      <c r="A79" s="64"/>
      <c r="B79" s="65"/>
      <c r="C79" s="7"/>
      <c r="D79" s="83"/>
      <c r="E79" s="78" t="s">
        <v>43</v>
      </c>
      <c r="F79" s="82">
        <f>_xlfn.XLOOKUP(H79,Sheet1!A:A,Sheet1!C:C)</f>
        <v>23.75</v>
      </c>
      <c r="G79" s="1"/>
      <c r="H79" s="1" t="s">
        <v>23</v>
      </c>
    </row>
    <row r="80" spans="1:8" ht="19.5" hidden="1" customHeight="1">
      <c r="A80" s="64"/>
      <c r="B80" s="65"/>
      <c r="C80" s="64"/>
      <c r="D80" s="65"/>
      <c r="E80" s="78" t="s">
        <v>43</v>
      </c>
      <c r="F80" s="86">
        <f>_xlfn.XLOOKUP(H80,Sheet1!A:A,Sheet1!C:C)</f>
        <v>23.75</v>
      </c>
      <c r="G80" s="1"/>
      <c r="H80" s="1" t="s">
        <v>23</v>
      </c>
    </row>
    <row r="81" spans="1:8" ht="19.5" hidden="1" customHeight="1">
      <c r="A81" s="7"/>
      <c r="B81" s="87"/>
      <c r="C81" s="103"/>
      <c r="D81" s="7"/>
      <c r="E81" s="78" t="s">
        <v>43</v>
      </c>
      <c r="F81" s="82">
        <f>_xlfn.XLOOKUP(H81,Sheet1!A:A,Sheet1!C:C)</f>
        <v>23.75</v>
      </c>
      <c r="G81" s="1"/>
      <c r="H81" s="1" t="s">
        <v>23</v>
      </c>
    </row>
    <row r="82" spans="1:8" ht="19.5" hidden="1" customHeight="1">
      <c r="A82" s="7"/>
      <c r="B82" s="87"/>
      <c r="C82" s="103"/>
      <c r="D82" s="7"/>
      <c r="E82" s="78" t="s">
        <v>43</v>
      </c>
      <c r="F82" s="82">
        <f>_xlfn.XLOOKUP(H82,Sheet1!A:A,Sheet1!C:C)</f>
        <v>23.75</v>
      </c>
      <c r="G82" s="1"/>
      <c r="H82" s="1" t="s">
        <v>23</v>
      </c>
    </row>
    <row r="83" spans="1:8" ht="19.5" hidden="1" customHeight="1">
      <c r="A83" s="7"/>
      <c r="B83" s="87"/>
      <c r="C83" s="103"/>
      <c r="D83" s="7"/>
      <c r="E83" s="78" t="s">
        <v>43</v>
      </c>
      <c r="F83" s="82">
        <f>_xlfn.XLOOKUP(H83,Sheet1!A:A,Sheet1!C:C)</f>
        <v>23.75</v>
      </c>
      <c r="G83" s="1"/>
      <c r="H83" s="1" t="s">
        <v>23</v>
      </c>
    </row>
    <row r="84" spans="1:8" ht="19.5" hidden="1" customHeight="1">
      <c r="A84" s="7"/>
      <c r="B84" s="87"/>
      <c r="C84" s="103"/>
      <c r="D84" s="7"/>
      <c r="E84" s="78" t="s">
        <v>43</v>
      </c>
      <c r="F84" s="82">
        <f>_xlfn.XLOOKUP(H84,Sheet1!A:A,Sheet1!C:C)</f>
        <v>23.75</v>
      </c>
      <c r="G84" s="1"/>
      <c r="H84" s="1" t="s">
        <v>23</v>
      </c>
    </row>
    <row r="85" spans="1:8" ht="19.5" hidden="1" customHeight="1">
      <c r="A85" s="7"/>
      <c r="B85" s="87"/>
      <c r="C85" s="103"/>
      <c r="D85" s="7"/>
      <c r="E85" s="78" t="s">
        <v>43</v>
      </c>
      <c r="F85" s="82">
        <f>_xlfn.XLOOKUP(H85,Sheet1!A:A,Sheet1!C:C)</f>
        <v>23.75</v>
      </c>
      <c r="G85" s="1"/>
      <c r="H85" s="1" t="s">
        <v>23</v>
      </c>
    </row>
    <row r="86" spans="1:8" ht="20.25" hidden="1" customHeight="1">
      <c r="A86" s="7"/>
      <c r="B86" s="87"/>
      <c r="C86" s="103"/>
      <c r="D86" s="7"/>
      <c r="E86" s="78" t="s">
        <v>43</v>
      </c>
      <c r="F86" s="82">
        <f>_xlfn.XLOOKUP(H86,Sheet1!A:A,Sheet1!C:C)</f>
        <v>23.75</v>
      </c>
      <c r="G86" s="1"/>
      <c r="H86" s="1" t="s">
        <v>23</v>
      </c>
    </row>
    <row r="87" spans="1:8" ht="20.25" hidden="1" customHeight="1">
      <c r="A87" s="7"/>
      <c r="B87" s="87"/>
      <c r="C87" s="103"/>
      <c r="D87" s="7"/>
      <c r="E87" s="78" t="s">
        <v>43</v>
      </c>
      <c r="F87" s="82">
        <f>_xlfn.XLOOKUP(H87,Sheet1!A:A,Sheet1!C:C)</f>
        <v>23.75</v>
      </c>
      <c r="G87" s="1"/>
      <c r="H87" s="1" t="s">
        <v>23</v>
      </c>
    </row>
    <row r="88" spans="1:8" ht="20.25" hidden="1" customHeight="1">
      <c r="A88" s="7"/>
      <c r="B88" s="87"/>
      <c r="C88" s="103"/>
      <c r="D88" s="7"/>
      <c r="E88" s="78" t="s">
        <v>43</v>
      </c>
      <c r="F88" s="82">
        <f>_xlfn.XLOOKUP(H88,Sheet1!A:A,Sheet1!C:C)</f>
        <v>23.75</v>
      </c>
      <c r="G88" s="1"/>
      <c r="H88" s="1" t="s">
        <v>23</v>
      </c>
    </row>
    <row r="89" spans="1:8" ht="20.25" hidden="1" customHeight="1">
      <c r="A89" s="7"/>
      <c r="B89" s="87"/>
      <c r="C89" s="103"/>
      <c r="D89" s="7"/>
      <c r="E89" s="78" t="s">
        <v>43</v>
      </c>
      <c r="F89" s="82">
        <f>_xlfn.XLOOKUP(H89,Sheet1!A:A,Sheet1!C:C)</f>
        <v>23.75</v>
      </c>
      <c r="G89" s="1"/>
      <c r="H89" s="1" t="s">
        <v>23</v>
      </c>
    </row>
    <row r="90" spans="1:8" ht="20.25" hidden="1" customHeight="1">
      <c r="A90" s="7"/>
      <c r="B90" s="87"/>
      <c r="C90" s="103"/>
      <c r="D90" s="7"/>
      <c r="E90" s="78" t="s">
        <v>43</v>
      </c>
      <c r="F90" s="82">
        <f>_xlfn.XLOOKUP(H90,Sheet1!A:A,Sheet1!C:C)</f>
        <v>23.75</v>
      </c>
      <c r="G90" s="1"/>
      <c r="H90" s="1" t="s">
        <v>23</v>
      </c>
    </row>
    <row r="91" spans="1:8" ht="20.25" hidden="1" customHeight="1">
      <c r="A91" s="59"/>
      <c r="B91" s="67"/>
      <c r="C91" s="60"/>
      <c r="D91" s="68"/>
      <c r="E91" s="78" t="s">
        <v>43</v>
      </c>
      <c r="F91" s="61">
        <f>_xlfn.XLOOKUP(H91,Sheet1!A:A,Sheet1!C:C)</f>
        <v>23.75</v>
      </c>
      <c r="G91" s="1"/>
      <c r="H91" s="1" t="s">
        <v>23</v>
      </c>
    </row>
    <row r="92" spans="1:8" ht="20.25" hidden="1" customHeight="1">
      <c r="A92" s="59"/>
      <c r="B92" s="67"/>
      <c r="C92" s="60"/>
      <c r="D92" s="68"/>
      <c r="E92" s="78" t="s">
        <v>43</v>
      </c>
      <c r="F92" s="61">
        <f>_xlfn.XLOOKUP(H92,Sheet1!A:A,Sheet1!C:C)</f>
        <v>23.75</v>
      </c>
      <c r="G92" s="1"/>
      <c r="H92" s="1" t="s">
        <v>23</v>
      </c>
    </row>
    <row r="93" spans="1:8" ht="20.25" hidden="1" customHeight="1">
      <c r="A93" s="59"/>
      <c r="B93" s="67"/>
      <c r="C93" s="60"/>
      <c r="D93" s="68"/>
      <c r="E93" s="78" t="s">
        <v>43</v>
      </c>
      <c r="F93" s="61">
        <f>_xlfn.XLOOKUP(H93,Sheet1!A:A,Sheet1!C:C)</f>
        <v>23.75</v>
      </c>
      <c r="G93" s="1"/>
      <c r="H93" s="1" t="s">
        <v>23</v>
      </c>
    </row>
    <row r="94" spans="1:8" ht="20.25" hidden="1" customHeight="1">
      <c r="A94" s="59"/>
      <c r="B94" s="67"/>
      <c r="C94" s="60"/>
      <c r="D94" s="68"/>
      <c r="E94" s="78" t="s">
        <v>43</v>
      </c>
      <c r="F94" s="61">
        <f>_xlfn.XLOOKUP(H94,Sheet1!A:A,Sheet1!C:C)</f>
        <v>23.75</v>
      </c>
      <c r="G94" s="1"/>
      <c r="H94" s="1" t="s">
        <v>23</v>
      </c>
    </row>
    <row r="95" spans="1:8" ht="20.25" hidden="1" customHeight="1">
      <c r="A95" s="59"/>
      <c r="B95" s="67"/>
      <c r="C95" s="67"/>
      <c r="D95" s="68"/>
      <c r="E95" s="78" t="s">
        <v>43</v>
      </c>
      <c r="F95" s="61">
        <f>_xlfn.XLOOKUP(H95,Sheet1!A:A,Sheet1!C:C)</f>
        <v>23.75</v>
      </c>
      <c r="G95" s="1"/>
      <c r="H95" s="1" t="s">
        <v>23</v>
      </c>
    </row>
    <row r="96" spans="1:8" ht="21.75" hidden="1" customHeight="1" thickBot="1">
      <c r="A96" s="69"/>
      <c r="B96" s="70"/>
      <c r="C96" s="88"/>
      <c r="D96" s="72"/>
      <c r="E96" s="78" t="s">
        <v>43</v>
      </c>
      <c r="F96" s="89">
        <f>_xlfn.XLOOKUP(H96,Sheet1!A:A,Sheet1!C:C)</f>
        <v>23.75</v>
      </c>
      <c r="G96" s="1"/>
      <c r="H96" s="1" t="s">
        <v>23</v>
      </c>
    </row>
    <row r="97" spans="1:8" ht="39" hidden="1" customHeight="1" thickBot="1">
      <c r="A97" s="73"/>
      <c r="B97" s="74"/>
      <c r="C97" s="75" t="s">
        <v>35</v>
      </c>
      <c r="D97" s="75" t="s">
        <v>9</v>
      </c>
      <c r="E97" s="74"/>
      <c r="F97" s="76" t="s">
        <v>21</v>
      </c>
      <c r="G97" s="1"/>
      <c r="H97" s="1"/>
    </row>
    <row r="98" spans="1:8" ht="19.5" hidden="1" customHeight="1">
      <c r="A98" s="55"/>
      <c r="B98" s="80"/>
      <c r="C98" s="56"/>
      <c r="D98" s="90"/>
      <c r="E98" s="78" t="s">
        <v>44</v>
      </c>
      <c r="F98" s="57">
        <f>_xlfn.XLOOKUP(H98,Sheet1!A:A,Sheet1!C:C)</f>
        <v>24.5</v>
      </c>
      <c r="G98" s="1"/>
      <c r="H98" s="1" t="s">
        <v>25</v>
      </c>
    </row>
    <row r="99" spans="1:8" ht="19.5" hidden="1" customHeight="1">
      <c r="A99" s="59"/>
      <c r="B99" s="67"/>
      <c r="C99" s="60"/>
      <c r="D99" s="68"/>
      <c r="E99" s="78" t="s">
        <v>44</v>
      </c>
      <c r="F99" s="61">
        <f>_xlfn.XLOOKUP(H99,Sheet1!A:A,Sheet1!C:C)</f>
        <v>24.5</v>
      </c>
      <c r="G99" s="1"/>
      <c r="H99" s="1" t="s">
        <v>25</v>
      </c>
    </row>
    <row r="100" spans="1:8" ht="19.5" hidden="1" customHeight="1">
      <c r="A100" s="59"/>
      <c r="B100" s="67"/>
      <c r="C100" s="60"/>
      <c r="D100" s="68"/>
      <c r="E100" s="78" t="s">
        <v>44</v>
      </c>
      <c r="F100" s="61">
        <f>_xlfn.XLOOKUP(H100,Sheet1!A:A,Sheet1!C:C)</f>
        <v>24.5</v>
      </c>
      <c r="G100" s="1"/>
      <c r="H100" s="1" t="s">
        <v>25</v>
      </c>
    </row>
    <row r="101" spans="1:8" ht="19.5" hidden="1" customHeight="1">
      <c r="A101" s="59"/>
      <c r="B101" s="67"/>
      <c r="C101" s="60"/>
      <c r="D101" s="68"/>
      <c r="E101" s="78" t="s">
        <v>44</v>
      </c>
      <c r="F101" s="61">
        <f>_xlfn.XLOOKUP(H101,Sheet1!A:A,Sheet1!C:C)</f>
        <v>24.5</v>
      </c>
      <c r="G101" s="1"/>
      <c r="H101" s="1" t="s">
        <v>25</v>
      </c>
    </row>
    <row r="102" spans="1:8" ht="19.5" hidden="1" customHeight="1">
      <c r="A102" s="59"/>
      <c r="B102" s="67"/>
      <c r="C102" s="60"/>
      <c r="D102" s="68"/>
      <c r="E102" s="78" t="s">
        <v>44</v>
      </c>
      <c r="F102" s="61">
        <f>_xlfn.XLOOKUP(H102,Sheet1!A:A,Sheet1!C:C)</f>
        <v>24.5</v>
      </c>
      <c r="G102" s="1"/>
      <c r="H102" s="1" t="s">
        <v>25</v>
      </c>
    </row>
    <row r="103" spans="1:8" ht="19.5" hidden="1" customHeight="1" thickBot="1">
      <c r="A103" s="69"/>
      <c r="B103" s="70"/>
      <c r="C103" s="88"/>
      <c r="D103" s="72"/>
      <c r="E103" s="78" t="s">
        <v>44</v>
      </c>
      <c r="F103" s="89">
        <f>_xlfn.XLOOKUP(H103,Sheet1!A:A,Sheet1!C:C)</f>
        <v>24.5</v>
      </c>
      <c r="G103" s="1"/>
      <c r="H103" s="1" t="s">
        <v>25</v>
      </c>
    </row>
    <row r="104" spans="1:8" s="46" customFormat="1" ht="30.75" hidden="1" customHeight="1" thickBot="1">
      <c r="A104" s="73"/>
      <c r="B104" s="74"/>
      <c r="C104" s="75" t="s">
        <v>27</v>
      </c>
      <c r="D104" s="75" t="s">
        <v>9</v>
      </c>
      <c r="E104" s="74"/>
      <c r="F104" s="76" t="s">
        <v>21</v>
      </c>
    </row>
    <row r="105" spans="1:8" ht="19.5" hidden="1" customHeight="1">
      <c r="A105" s="55"/>
      <c r="B105" s="80"/>
      <c r="C105" s="56"/>
      <c r="D105" s="90"/>
      <c r="E105" s="80" t="s">
        <v>44</v>
      </c>
      <c r="F105" s="57">
        <f>_xlfn.XLOOKUP(H105,Sheet1!A:A,Sheet1!C:C)</f>
        <v>31.5</v>
      </c>
      <c r="G105" s="1"/>
      <c r="H105" s="1" t="s">
        <v>15</v>
      </c>
    </row>
    <row r="106" spans="1:8" ht="19.5" hidden="1" customHeight="1">
      <c r="A106" s="59"/>
      <c r="B106" s="67"/>
      <c r="C106" s="60"/>
      <c r="D106" s="68"/>
      <c r="E106" s="80" t="s">
        <v>44</v>
      </c>
      <c r="F106" s="61">
        <f>_xlfn.XLOOKUP(H106,Sheet1!A:A,Sheet1!C:C)</f>
        <v>31.5</v>
      </c>
      <c r="G106" s="1"/>
      <c r="H106" s="1" t="s">
        <v>15</v>
      </c>
    </row>
    <row r="107" spans="1:8" ht="19.5" hidden="1" customHeight="1">
      <c r="A107" s="59"/>
      <c r="B107" s="67"/>
      <c r="C107" s="60"/>
      <c r="D107" s="68"/>
      <c r="E107" s="80" t="s">
        <v>44</v>
      </c>
      <c r="F107" s="61">
        <f>_xlfn.XLOOKUP(H107,Sheet1!A:A,Sheet1!C:C)</f>
        <v>31.5</v>
      </c>
      <c r="G107" s="1"/>
      <c r="H107" s="1" t="s">
        <v>15</v>
      </c>
    </row>
    <row r="108" spans="1:8" ht="19.5" hidden="1" customHeight="1">
      <c r="A108" s="59"/>
      <c r="B108" s="67"/>
      <c r="C108" s="60"/>
      <c r="D108" s="68"/>
      <c r="E108" s="80" t="s">
        <v>44</v>
      </c>
      <c r="F108" s="61">
        <f>_xlfn.XLOOKUP(H108,Sheet1!A:A,Sheet1!C:C)</f>
        <v>31.5</v>
      </c>
      <c r="G108" s="1"/>
      <c r="H108" s="1" t="s">
        <v>15</v>
      </c>
    </row>
    <row r="109" spans="1:8" ht="19.5" hidden="1" customHeight="1" thickBot="1">
      <c r="A109" s="69"/>
      <c r="B109" s="70"/>
      <c r="C109" s="88"/>
      <c r="D109" s="72"/>
      <c r="E109" s="80" t="s">
        <v>44</v>
      </c>
      <c r="F109" s="89">
        <f>_xlfn.XLOOKUP(H109,Sheet1!A:A,Sheet1!C:C)</f>
        <v>31.5</v>
      </c>
      <c r="G109" s="1"/>
      <c r="H109" s="1" t="s">
        <v>15</v>
      </c>
    </row>
    <row r="110" spans="1:8" s="46" customFormat="1" ht="32.25" customHeight="1" thickBot="1">
      <c r="A110" s="73"/>
      <c r="B110" s="74" t="s">
        <v>46</v>
      </c>
      <c r="C110" s="75" t="s">
        <v>36</v>
      </c>
      <c r="D110" s="75" t="s">
        <v>9</v>
      </c>
      <c r="E110" s="74"/>
      <c r="F110" s="76" t="s">
        <v>21</v>
      </c>
    </row>
    <row r="111" spans="1:8" ht="19.5" customHeight="1">
      <c r="A111" s="55"/>
      <c r="B111" s="80">
        <v>21</v>
      </c>
      <c r="C111" s="56" t="s">
        <v>10</v>
      </c>
      <c r="D111" s="90"/>
      <c r="E111" s="80" t="s">
        <v>42</v>
      </c>
      <c r="F111" s="57">
        <f>_xlfn.XLOOKUP(H111,Sheet1!A:A,Sheet1!C:C)</f>
        <v>41</v>
      </c>
      <c r="G111" s="1"/>
      <c r="H111" s="1" t="s">
        <v>16</v>
      </c>
    </row>
    <row r="112" spans="1:8" ht="19.5" customHeight="1" thickBot="1">
      <c r="A112" s="59"/>
      <c r="B112" s="67">
        <v>18</v>
      </c>
      <c r="C112" s="60" t="s">
        <v>11</v>
      </c>
      <c r="D112" s="68"/>
      <c r="E112" s="80" t="s">
        <v>42</v>
      </c>
      <c r="F112" s="61">
        <f>_xlfn.XLOOKUP(H112,Sheet1!A:A,Sheet1!C:C)</f>
        <v>41</v>
      </c>
      <c r="G112" s="1"/>
      <c r="H112" s="1" t="s">
        <v>16</v>
      </c>
    </row>
    <row r="113" spans="1:8" ht="19.5" hidden="1" customHeight="1">
      <c r="A113" s="59"/>
      <c r="B113" s="67"/>
      <c r="C113" s="60"/>
      <c r="D113" s="68"/>
      <c r="E113" s="80" t="s">
        <v>42</v>
      </c>
      <c r="F113" s="61">
        <f>_xlfn.XLOOKUP(H113,Sheet1!A:A,Sheet1!C:C)</f>
        <v>41</v>
      </c>
      <c r="G113" s="1"/>
      <c r="H113" s="1" t="s">
        <v>16</v>
      </c>
    </row>
    <row r="114" spans="1:8" ht="19.5" hidden="1" customHeight="1" thickBot="1">
      <c r="A114" s="69"/>
      <c r="B114" s="70"/>
      <c r="C114" s="88"/>
      <c r="D114" s="72"/>
      <c r="E114" s="80" t="s">
        <v>42</v>
      </c>
      <c r="F114" s="89">
        <f>_xlfn.XLOOKUP(H114,Sheet1!A:A,Sheet1!C:C)</f>
        <v>41</v>
      </c>
      <c r="G114" s="1"/>
      <c r="H114" s="1" t="s">
        <v>16</v>
      </c>
    </row>
    <row r="115" spans="1:8" s="46" customFormat="1" ht="37.5" customHeight="1" thickBot="1">
      <c r="A115" s="73"/>
      <c r="B115" s="74" t="s">
        <v>46</v>
      </c>
      <c r="C115" s="75" t="s">
        <v>37</v>
      </c>
      <c r="D115" s="75" t="s">
        <v>9</v>
      </c>
      <c r="E115" s="74"/>
      <c r="F115" s="76" t="s">
        <v>21</v>
      </c>
    </row>
    <row r="116" spans="1:8" ht="19.5" customHeight="1" thickBot="1">
      <c r="A116" s="91"/>
      <c r="B116" s="92">
        <v>7</v>
      </c>
      <c r="C116" s="93" t="s">
        <v>12</v>
      </c>
      <c r="D116" s="94"/>
      <c r="E116" s="92" t="s">
        <v>42</v>
      </c>
      <c r="F116" s="95">
        <f>_xlfn.XLOOKUP(H116,Sheet1!A:A,Sheet1!C:C)</f>
        <v>71.25</v>
      </c>
      <c r="G116" s="1"/>
      <c r="H116" s="1" t="s">
        <v>28</v>
      </c>
    </row>
    <row r="117" spans="1:8" s="46" customFormat="1" ht="31.5" customHeight="1" thickBot="1">
      <c r="A117" s="73"/>
      <c r="B117" s="74" t="s">
        <v>46</v>
      </c>
      <c r="C117" s="75" t="s">
        <v>38</v>
      </c>
      <c r="D117" s="75" t="s">
        <v>9</v>
      </c>
      <c r="E117" s="98"/>
      <c r="F117" s="76" t="s">
        <v>21</v>
      </c>
    </row>
    <row r="118" spans="1:8" ht="19.5" customHeight="1">
      <c r="A118" s="55"/>
      <c r="B118" s="80">
        <v>27</v>
      </c>
      <c r="C118" s="56" t="s">
        <v>13</v>
      </c>
      <c r="D118" s="90"/>
      <c r="E118" s="80" t="s">
        <v>43</v>
      </c>
      <c r="F118" s="57">
        <f>_xlfn.XLOOKUP(H118,Sheet1!A:A,Sheet1!C:C)</f>
        <v>41</v>
      </c>
      <c r="G118" s="1"/>
      <c r="H118" s="1" t="s">
        <v>17</v>
      </c>
    </row>
    <row r="119" spans="1:8" ht="19.5" customHeight="1" thickBot="1">
      <c r="A119" s="59"/>
      <c r="B119" s="67">
        <v>23</v>
      </c>
      <c r="C119" s="60" t="s">
        <v>102</v>
      </c>
      <c r="D119" s="68"/>
      <c r="E119" s="80" t="s">
        <v>43</v>
      </c>
      <c r="F119" s="61">
        <f>_xlfn.XLOOKUP(H119,Sheet1!A:A,Sheet1!C:C)</f>
        <v>41</v>
      </c>
      <c r="G119" s="1"/>
      <c r="H119" s="1" t="s">
        <v>17</v>
      </c>
    </row>
    <row r="120" spans="1:8" ht="19.5" hidden="1" customHeight="1">
      <c r="A120" s="59"/>
      <c r="B120" s="67"/>
      <c r="C120" s="60"/>
      <c r="D120" s="68"/>
      <c r="E120" s="80" t="s">
        <v>43</v>
      </c>
      <c r="F120" s="61">
        <f>_xlfn.XLOOKUP(H120,Sheet1!A:A,Sheet1!C:C)</f>
        <v>41</v>
      </c>
      <c r="G120" s="1"/>
      <c r="H120" s="1" t="s">
        <v>17</v>
      </c>
    </row>
    <row r="121" spans="1:8" ht="19.5" hidden="1" customHeight="1" thickBot="1">
      <c r="A121" s="69"/>
      <c r="B121" s="70"/>
      <c r="C121" s="88"/>
      <c r="D121" s="72"/>
      <c r="E121" s="80" t="s">
        <v>43</v>
      </c>
      <c r="F121" s="89">
        <f>_xlfn.XLOOKUP(H121,Sheet1!A:A,Sheet1!C:C)</f>
        <v>41</v>
      </c>
      <c r="G121" s="1"/>
      <c r="H121" s="1" t="s">
        <v>17</v>
      </c>
    </row>
    <row r="122" spans="1:8" s="46" customFormat="1" ht="36.75" customHeight="1" thickBot="1">
      <c r="A122" s="73"/>
      <c r="B122" s="74" t="s">
        <v>46</v>
      </c>
      <c r="C122" s="75" t="s">
        <v>39</v>
      </c>
      <c r="D122" s="75" t="s">
        <v>9</v>
      </c>
      <c r="E122" s="74"/>
      <c r="F122" s="76" t="s">
        <v>21</v>
      </c>
    </row>
    <row r="123" spans="1:8" ht="19.5" customHeight="1">
      <c r="A123" s="55"/>
      <c r="B123" s="80">
        <v>5</v>
      </c>
      <c r="C123" s="56" t="s">
        <v>103</v>
      </c>
      <c r="D123" s="90" t="s">
        <v>104</v>
      </c>
      <c r="E123" s="80" t="s">
        <v>45</v>
      </c>
      <c r="F123" s="57">
        <f>_xlfn.XLOOKUP(H123,Sheet1!A:A,Sheet1!C:C)</f>
        <v>22.5</v>
      </c>
      <c r="G123" s="1"/>
      <c r="H123" s="1" t="s">
        <v>18</v>
      </c>
    </row>
    <row r="124" spans="1:8" ht="19.5" customHeight="1">
      <c r="A124" s="99"/>
      <c r="B124" s="100">
        <v>5</v>
      </c>
      <c r="C124" s="101" t="s">
        <v>105</v>
      </c>
      <c r="D124" s="102" t="s">
        <v>104</v>
      </c>
      <c r="E124" s="80" t="s">
        <v>45</v>
      </c>
      <c r="F124" s="57">
        <f>_xlfn.XLOOKUP(H124,Sheet1!A:A,Sheet1!C:C)</f>
        <v>22.5</v>
      </c>
      <c r="G124" s="1"/>
      <c r="H124" s="1" t="s">
        <v>18</v>
      </c>
    </row>
    <row r="125" spans="1:8" ht="19.5" customHeight="1">
      <c r="A125" s="99"/>
      <c r="B125" s="100">
        <v>5</v>
      </c>
      <c r="C125" s="101" t="s">
        <v>106</v>
      </c>
      <c r="D125" s="102" t="s">
        <v>104</v>
      </c>
      <c r="E125" s="80" t="s">
        <v>45</v>
      </c>
      <c r="F125" s="57">
        <f>_xlfn.XLOOKUP(H125,Sheet1!A:A,Sheet1!C:C)</f>
        <v>22.5</v>
      </c>
      <c r="G125" s="1"/>
      <c r="H125" s="1" t="s">
        <v>18</v>
      </c>
    </row>
    <row r="126" spans="1:8" ht="19.5" customHeight="1">
      <c r="A126" s="59"/>
      <c r="B126" s="67">
        <v>5</v>
      </c>
      <c r="C126" s="60" t="s">
        <v>107</v>
      </c>
      <c r="D126" s="68" t="s">
        <v>104</v>
      </c>
      <c r="E126" s="80" t="s">
        <v>45</v>
      </c>
      <c r="F126" s="57">
        <f>_xlfn.XLOOKUP(H126,Sheet1!A:A,Sheet1!C:C)</f>
        <v>22.5</v>
      </c>
      <c r="G126" s="1"/>
      <c r="H126" s="1" t="s">
        <v>18</v>
      </c>
    </row>
    <row r="127" spans="1:8" ht="19.5" hidden="1" customHeight="1" thickBot="1">
      <c r="A127" s="69"/>
      <c r="B127" s="70"/>
      <c r="C127" s="88"/>
      <c r="D127" s="72"/>
      <c r="E127" s="80" t="s">
        <v>45</v>
      </c>
      <c r="F127" s="57">
        <f>_xlfn.XLOOKUP(H127,Sheet1!A:A,Sheet1!C:C)</f>
        <v>22.5</v>
      </c>
      <c r="G127" s="1"/>
      <c r="H127" s="1" t="s">
        <v>18</v>
      </c>
    </row>
    <row r="128" spans="1:8" s="46" customFormat="1" ht="27" hidden="1" customHeight="1" thickBot="1">
      <c r="A128" s="73"/>
      <c r="B128" s="74"/>
      <c r="C128" s="75" t="s">
        <v>40</v>
      </c>
      <c r="D128" s="75" t="s">
        <v>9</v>
      </c>
      <c r="E128" s="74"/>
      <c r="F128" s="76" t="s">
        <v>21</v>
      </c>
    </row>
    <row r="129" spans="1:8" ht="19.5" hidden="1" customHeight="1">
      <c r="A129" s="55"/>
      <c r="B129" s="80"/>
      <c r="C129" s="56"/>
      <c r="D129" s="90"/>
      <c r="E129" s="80" t="s">
        <v>44</v>
      </c>
      <c r="F129" s="57">
        <f>_xlfn.XLOOKUP(H129,Sheet1!A:A,Sheet1!C:C)</f>
        <v>0</v>
      </c>
      <c r="G129" s="1"/>
      <c r="H129" s="1"/>
    </row>
    <row r="130" spans="1:8" ht="19.5" hidden="1" customHeight="1">
      <c r="A130" s="59"/>
      <c r="B130" s="67"/>
      <c r="C130" s="60"/>
      <c r="D130" s="68"/>
      <c r="E130" s="80" t="s">
        <v>44</v>
      </c>
      <c r="F130" s="61">
        <f>_xlfn.XLOOKUP(H130,Sheet1!A:A,Sheet1!C:C)</f>
        <v>0</v>
      </c>
      <c r="G130" s="1"/>
      <c r="H130" s="1"/>
    </row>
    <row r="131" spans="1:8" ht="19.5" hidden="1" customHeight="1">
      <c r="A131" s="59"/>
      <c r="B131" s="67"/>
      <c r="C131" s="60"/>
      <c r="D131" s="68"/>
      <c r="E131" s="80" t="s">
        <v>44</v>
      </c>
      <c r="F131" s="61">
        <f>_xlfn.XLOOKUP(H131,Sheet1!A:A,Sheet1!C:C)</f>
        <v>0</v>
      </c>
      <c r="G131" s="1"/>
      <c r="H131" s="1"/>
    </row>
    <row r="132" spans="1:8" ht="19.5" hidden="1" customHeight="1">
      <c r="A132" s="59"/>
      <c r="B132" s="67"/>
      <c r="C132" s="60"/>
      <c r="D132" s="68"/>
      <c r="E132" s="80" t="s">
        <v>44</v>
      </c>
      <c r="F132" s="61">
        <f>_xlfn.XLOOKUP(H132,Sheet1!A:A,Sheet1!C:C)</f>
        <v>0</v>
      </c>
      <c r="G132" s="1"/>
      <c r="H132" s="1"/>
    </row>
    <row r="133" spans="1:8" ht="19.5" hidden="1" customHeight="1">
      <c r="A133" s="59"/>
      <c r="B133" s="67"/>
      <c r="C133" s="60"/>
      <c r="D133" s="68"/>
      <c r="E133" s="80" t="s">
        <v>44</v>
      </c>
      <c r="F133" s="61">
        <f>_xlfn.XLOOKUP(H133,Sheet1!A:A,Sheet1!C:C)</f>
        <v>0</v>
      </c>
      <c r="G133" s="1"/>
      <c r="H133" s="1"/>
    </row>
    <row r="134" spans="1:8" ht="19.5" hidden="1" customHeight="1">
      <c r="A134" s="59"/>
      <c r="B134" s="67"/>
      <c r="C134" s="60"/>
      <c r="D134" s="68"/>
      <c r="E134" s="80" t="s">
        <v>44</v>
      </c>
      <c r="F134" s="61">
        <f>_xlfn.XLOOKUP(H134,Sheet1!A:A,Sheet1!C:C)</f>
        <v>0</v>
      </c>
      <c r="G134" s="1"/>
      <c r="H134" s="1"/>
    </row>
    <row r="135" spans="1:8" ht="19.5" hidden="1" customHeight="1">
      <c r="A135" s="59"/>
      <c r="B135" s="67"/>
      <c r="C135" s="60"/>
      <c r="D135" s="68"/>
      <c r="E135" s="80" t="s">
        <v>44</v>
      </c>
      <c r="F135" s="61">
        <f>_xlfn.XLOOKUP(H135,Sheet1!A:A,Sheet1!C:C)</f>
        <v>0</v>
      </c>
      <c r="G135" s="1"/>
      <c r="H135" s="1"/>
    </row>
    <row r="136" spans="1:8" ht="19.5" hidden="1" customHeight="1">
      <c r="A136" s="59"/>
      <c r="B136" s="67"/>
      <c r="C136" s="60"/>
      <c r="D136" s="68"/>
      <c r="E136" s="80" t="s">
        <v>44</v>
      </c>
      <c r="F136" s="61">
        <f>_xlfn.XLOOKUP(H136,Sheet1!A:A,Sheet1!C:C)</f>
        <v>0</v>
      </c>
      <c r="G136" s="1"/>
      <c r="H136" s="1"/>
    </row>
    <row r="137" spans="1:8" ht="19.5" hidden="1" customHeight="1">
      <c r="A137" s="59"/>
      <c r="B137" s="67"/>
      <c r="C137" s="60"/>
      <c r="D137" s="68"/>
      <c r="E137" s="80" t="s">
        <v>44</v>
      </c>
      <c r="F137" s="61">
        <f>_xlfn.XLOOKUP(H137,Sheet1!A:A,Sheet1!C:C)</f>
        <v>0</v>
      </c>
      <c r="G137" s="1"/>
      <c r="H137" s="1"/>
    </row>
    <row r="138" spans="1:8" ht="15" customHeight="1">
      <c r="A138" s="59">
        <f>SUBTOTAL(109,Table1[Qty.   Ordered])</f>
        <v>0</v>
      </c>
      <c r="B138" s="97"/>
      <c r="C138" s="58" t="s">
        <v>41</v>
      </c>
      <c r="D138" s="68"/>
      <c r="E138" s="97"/>
      <c r="F138" s="58"/>
      <c r="G138" s="1"/>
      <c r="H138" s="1"/>
    </row>
    <row r="139" spans="1:8" ht="15" customHeight="1">
      <c r="A139" s="58"/>
      <c r="B139" s="58"/>
      <c r="D139" s="58"/>
      <c r="E139" s="58"/>
      <c r="F139" s="58"/>
      <c r="G139" s="58"/>
    </row>
  </sheetData>
  <mergeCells count="1">
    <mergeCell ref="C5:D5"/>
  </mergeCells>
  <phoneticPr fontId="5" type="noConversion"/>
  <printOptions horizontalCentered="1"/>
  <pageMargins left="0.25" right="0" top="0.25" bottom="0.5" header="0" footer="0"/>
  <pageSetup scale="93" fitToHeight="0" orientation="portrait" r:id="rId1"/>
  <headerFooter alignWithMargins="0">
    <oddFooter>&amp;L&amp;F&amp;CHamby Wholesale Nursery&amp;R&amp;P of  &amp;N</oddFoot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61B7F8-C8DB-4BA8-A35F-4650984588EC}">
          <x14:formula1>
            <xm:f>Sheet1!$A$2:$A$10</xm:f>
          </x14:formula1>
          <xm:sqref>J139:J1048576 H1:H138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CC672-27CF-4733-A7B4-841FC3DB65CC}">
  <dimension ref="A1:J10"/>
  <sheetViews>
    <sheetView workbookViewId="0">
      <selection activeCell="I12" sqref="I12"/>
    </sheetView>
  </sheetViews>
  <sheetFormatPr defaultRowHeight="12.75"/>
  <cols>
    <col min="1" max="1" width="8.140625" bestFit="1" customWidth="1"/>
    <col min="2" max="2" width="29.7109375" bestFit="1" customWidth="1"/>
    <col min="3" max="3" width="12" bestFit="1" customWidth="1"/>
  </cols>
  <sheetData>
    <row r="1" spans="1:10" ht="21">
      <c r="A1" s="11" t="s">
        <v>19</v>
      </c>
      <c r="B1" s="12" t="s">
        <v>20</v>
      </c>
      <c r="C1" s="13" t="s">
        <v>21</v>
      </c>
      <c r="G1" s="23" t="s">
        <v>30</v>
      </c>
      <c r="H1" s="24" t="s">
        <v>31</v>
      </c>
      <c r="I1" s="24" t="s">
        <v>21</v>
      </c>
      <c r="J1" s="25" t="s">
        <v>32</v>
      </c>
    </row>
    <row r="2" spans="1:10" ht="21">
      <c r="A2" s="17" t="s">
        <v>14</v>
      </c>
      <c r="B2" s="14" t="s">
        <v>22</v>
      </c>
      <c r="C2" s="20">
        <v>22.5</v>
      </c>
      <c r="G2" s="26" t="e" cm="1" vm="1">
        <f t="array" ref="G2">_xlfn._xlws.FILTER(_xlfn.UNIQUE(Report1!J:J),SUMIF(Report1!J:J,_xlfn.UNIQUE(Report1!J:J),Report1!A:A)&gt;0)</f>
        <v>#VALUE!</v>
      </c>
      <c r="H2" s="27" cm="1">
        <f t="array" ref="H2">SUMIF(Report1!J:J, _xlfn._xlws.FILTER(_xlfn.UNIQUE(Report1!J:J), SUMIF(Report1!J:J, _xlfn.UNIQUE(Report1!J:J), Report1!A:A) &gt; 0), Report1!A:A)</f>
        <v>0</v>
      </c>
      <c r="I2" s="28" t="e" vm="2">
        <f>_xlfn.XLOOKUP(G2,A:A,C:C)</f>
        <v>#VALUE!</v>
      </c>
      <c r="J2" s="29" t="e" cm="1" vm="2">
        <f t="array" ref="J2">_xlfn.XLOOKUP(G2,A:A,C:C*H2,"NA")</f>
        <v>#VALUE!</v>
      </c>
    </row>
    <row r="3" spans="1:10" ht="21">
      <c r="A3" s="18" t="s">
        <v>23</v>
      </c>
      <c r="B3" s="15" t="s">
        <v>24</v>
      </c>
      <c r="C3" s="21">
        <v>23.75</v>
      </c>
      <c r="G3" s="30"/>
      <c r="H3" s="31"/>
      <c r="I3" s="32">
        <f t="shared" ref="I3:I4" si="0">_xlfn.XLOOKUP(G3,A:A,C:C)</f>
        <v>0</v>
      </c>
      <c r="J3" s="33" cm="1">
        <f t="array" ref="J3">_xlfn.XLOOKUP(G3,A:A,C:C*H3,"NA")</f>
        <v>0</v>
      </c>
    </row>
    <row r="4" spans="1:10" ht="21">
      <c r="A4" s="17" t="s">
        <v>25</v>
      </c>
      <c r="B4" s="14" t="s">
        <v>26</v>
      </c>
      <c r="C4" s="20">
        <v>24.5</v>
      </c>
      <c r="G4" s="34"/>
      <c r="H4" s="35"/>
      <c r="I4" s="36">
        <f t="shared" si="0"/>
        <v>0</v>
      </c>
      <c r="J4" s="37" cm="1">
        <f t="array" ref="J4">_xlfn.XLOOKUP(G4,A:A,C:C*H4,"NA")</f>
        <v>0</v>
      </c>
    </row>
    <row r="5" spans="1:10" ht="21">
      <c r="A5" s="18" t="s">
        <v>15</v>
      </c>
      <c r="B5" s="15" t="s">
        <v>27</v>
      </c>
      <c r="C5" s="21">
        <v>31.5</v>
      </c>
      <c r="G5" s="30"/>
      <c r="H5" s="38"/>
      <c r="I5" s="32">
        <f t="shared" ref="I5:I7" si="1">_xlfn.XLOOKUP(G5,A:A,C:C)</f>
        <v>0</v>
      </c>
      <c r="J5" s="33" cm="1">
        <f t="array" ref="J5">_xlfn.XLOOKUP(G5,A:A,C:C*H5,"NA")</f>
        <v>0</v>
      </c>
    </row>
    <row r="6" spans="1:10" ht="21">
      <c r="A6" s="17" t="s">
        <v>16</v>
      </c>
      <c r="B6" s="14" t="s">
        <v>10</v>
      </c>
      <c r="C6" s="20">
        <v>41</v>
      </c>
      <c r="G6" s="34"/>
      <c r="I6" s="36">
        <f t="shared" si="1"/>
        <v>0</v>
      </c>
      <c r="J6" s="37" cm="1">
        <f t="array" ref="J6">_xlfn.XLOOKUP(G6,A:A,C:C*H6,"NA")</f>
        <v>0</v>
      </c>
    </row>
    <row r="7" spans="1:10" ht="21.75" thickBot="1">
      <c r="A7" s="18" t="s">
        <v>16</v>
      </c>
      <c r="B7" s="15" t="s">
        <v>11</v>
      </c>
      <c r="C7" s="21">
        <v>41</v>
      </c>
      <c r="G7" s="41"/>
      <c r="H7" s="42"/>
      <c r="I7" s="43">
        <f t="shared" si="1"/>
        <v>0</v>
      </c>
      <c r="J7" s="44" cm="1">
        <f t="array" ref="J7">_xlfn.XLOOKUP(G7,A:A,C:C*H7,"NA")</f>
        <v>0</v>
      </c>
    </row>
    <row r="8" spans="1:10" ht="22.5" thickTop="1" thickBot="1">
      <c r="A8" s="17" t="s">
        <v>28</v>
      </c>
      <c r="B8" s="14" t="s">
        <v>12</v>
      </c>
      <c r="C8" s="20">
        <v>71.25</v>
      </c>
      <c r="G8" s="45" t="s">
        <v>33</v>
      </c>
      <c r="H8" s="39"/>
      <c r="I8" s="39"/>
      <c r="J8" s="40" t="e" vm="2">
        <f>SUM(J2:J7)</f>
        <v>#VALUE!</v>
      </c>
    </row>
    <row r="9" spans="1:10" ht="21">
      <c r="A9" s="18" t="s">
        <v>17</v>
      </c>
      <c r="B9" s="15" t="s">
        <v>13</v>
      </c>
      <c r="C9" s="21">
        <v>41</v>
      </c>
    </row>
    <row r="10" spans="1:10" ht="21">
      <c r="A10" s="19" t="s">
        <v>18</v>
      </c>
      <c r="B10" s="16" t="s">
        <v>29</v>
      </c>
      <c r="C10" s="22">
        <v>22.5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Report1</vt:lpstr>
      <vt:lpstr>Sheet1</vt:lpstr>
      <vt:lpstr>Report1!Print_Area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 Black</dc:creator>
  <cp:keywords/>
  <dc:description/>
  <cp:lastModifiedBy>Nic Black</cp:lastModifiedBy>
  <cp:revision/>
  <cp:lastPrinted>2025-05-09T21:13:12Z</cp:lastPrinted>
  <dcterms:created xsi:type="dcterms:W3CDTF">2020-01-20T20:04:18Z</dcterms:created>
  <dcterms:modified xsi:type="dcterms:W3CDTF">2025-12-01T22:37:26Z</dcterms:modified>
  <cp:category/>
  <cp:contentStatus/>
</cp:coreProperties>
</file>